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192.168.1.160\disk1\2022年度事業\11　断熱リフォーム（R4）\03_交付規程・様式／公募要領(R4)\04_公募要領\02_様式\R5年9月公募\R5年9月_居間だけ断熱\"/>
    </mc:Choice>
  </mc:AlternateContent>
  <xr:revisionPtr revIDLastSave="0" documentId="13_ncr:1_{311AC463-B9C5-4C31-B840-95241D2A64A2}" xr6:coauthVersionLast="47" xr6:coauthVersionMax="47" xr10:uidLastSave="{00000000-0000-0000-0000-000000000000}"/>
  <bookViews>
    <workbookView xWindow="-110" yWindow="-110" windowWidth="19420" windowHeight="11020" firstSheet="1" activeTab="2" xr2:uid="{00000000-000D-0000-FFFF-FFFF00000000}"/>
  </bookViews>
  <sheets>
    <sheet name="串刺用【先頭】" sheetId="26" state="hidden" r:id="rId1"/>
    <sheet name="居間だけ（集全）" sheetId="29" r:id="rId2"/>
    <sheet name="様式第1｜交付申請書" sheetId="15" r:id="rId3"/>
    <sheet name="定型様式1｜総括表" sheetId="16" r:id="rId4"/>
    <sheet name="定型様式2｜明細書" sheetId="18" r:id="rId5"/>
    <sheet name="定型様式2｜明細書【LED照明】" sheetId="28" r:id="rId6"/>
    <sheet name="定型様式2｜明細書 _ひな形" sheetId="25" state="hidden" r:id="rId7"/>
    <sheet name="串刺用【末尾】" sheetId="27" state="hidden" r:id="rId8"/>
  </sheets>
  <definedNames>
    <definedName name="_xlnm._FilterDatabase" localSheetId="5" hidden="1">'定型様式2｜明細書【LED照明】'!$AP$11:$AS$13</definedName>
    <definedName name="_xlnm.Print_Area" localSheetId="3">'定型様式1｜総括表'!$A$1:$BC$38</definedName>
    <definedName name="_xlnm.Print_Area" localSheetId="4">'定型様式2｜明細書'!$A$1:$AG$64</definedName>
    <definedName name="_xlnm.Print_Area" localSheetId="6">'定型様式2｜明細書 _ひな形'!$A$1:$AG$118</definedName>
    <definedName name="_xlnm.Print_Area" localSheetId="5">'定型様式2｜明細書【LED照明】'!$A$1:$BC$52</definedName>
    <definedName name="_xlnm.Print_Area" localSheetId="2">'様式第1｜交付申請書'!$A$1:$CN$126</definedName>
    <definedName name="_xlnm.Print_Titles" localSheetId="4">'定型様式2｜明細書'!$1:$14</definedName>
    <definedName name="_xlnm.Print_Titles" localSheetId="6">'定型様式2｜明細書 _ひな形'!$1:$14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37" i="16" l="1"/>
  <c r="Y72" i="15" s="1"/>
  <c r="AF63" i="18"/>
  <c r="AF62" i="18"/>
  <c r="AF61" i="18"/>
  <c r="AF64" i="18"/>
  <c r="U20" i="16"/>
  <c r="U29" i="16"/>
  <c r="U33" i="16"/>
  <c r="A152" i="28"/>
  <c r="AG61" i="18" l="1"/>
  <c r="A151" i="18" s="1"/>
  <c r="O14" i="18"/>
  <c r="Q14" i="18"/>
  <c r="S14" i="18"/>
  <c r="U14" i="18"/>
  <c r="W14" i="18"/>
  <c r="Y14" i="18"/>
  <c r="AA14" i="18"/>
  <c r="AC14" i="18"/>
  <c r="M14" i="18"/>
  <c r="K14" i="18"/>
  <c r="L9" i="16"/>
  <c r="L7" i="16"/>
  <c r="AT46" i="28"/>
  <c r="AT45" i="28"/>
  <c r="AT44" i="28"/>
  <c r="AT43" i="28"/>
  <c r="AT42" i="28"/>
  <c r="AT41" i="28"/>
  <c r="AT40" i="28"/>
  <c r="AT39" i="28"/>
  <c r="AT38" i="28"/>
  <c r="AT37" i="28"/>
  <c r="AT36" i="28"/>
  <c r="AT35" i="28"/>
  <c r="AT34" i="28"/>
  <c r="AT33" i="28"/>
  <c r="AT32" i="28"/>
  <c r="AT31" i="28"/>
  <c r="AT30" i="28"/>
  <c r="AT29" i="28"/>
  <c r="AT28" i="28"/>
  <c r="AT27" i="28"/>
  <c r="AT26" i="28"/>
  <c r="AT25" i="28"/>
  <c r="AT24" i="28"/>
  <c r="AT23" i="28"/>
  <c r="AT22" i="28"/>
  <c r="AT21" i="28"/>
  <c r="AT20" i="28"/>
  <c r="AT19" i="28"/>
  <c r="AT18" i="28"/>
  <c r="AT17" i="28"/>
  <c r="AT16" i="28"/>
  <c r="AT15" i="28"/>
  <c r="AT14" i="28"/>
  <c r="AT13" i="28"/>
  <c r="AJ46" i="28"/>
  <c r="AJ45" i="28"/>
  <c r="AJ44" i="28"/>
  <c r="AJ43" i="28"/>
  <c r="AJ42" i="28"/>
  <c r="AJ41" i="28"/>
  <c r="AJ40" i="28"/>
  <c r="AJ39" i="28"/>
  <c r="AJ38" i="28"/>
  <c r="AJ37" i="28"/>
  <c r="AJ36" i="28"/>
  <c r="AJ35" i="28"/>
  <c r="AJ34" i="28"/>
  <c r="AJ33" i="28"/>
  <c r="AJ32" i="28"/>
  <c r="AJ31" i="28"/>
  <c r="AJ30" i="28"/>
  <c r="AJ29" i="28"/>
  <c r="AJ28" i="28"/>
  <c r="AJ27" i="28"/>
  <c r="AJ26" i="28"/>
  <c r="AJ25" i="28"/>
  <c r="AJ24" i="28"/>
  <c r="AJ23" i="28"/>
  <c r="AJ22" i="28"/>
  <c r="AJ21" i="28"/>
  <c r="AJ20" i="28"/>
  <c r="AJ19" i="28"/>
  <c r="AJ18" i="28"/>
  <c r="AJ17" i="28"/>
  <c r="AJ16" i="28"/>
  <c r="AJ15" i="28"/>
  <c r="AJ14" i="28"/>
  <c r="AJ13" i="28"/>
  <c r="AJ12" i="28"/>
  <c r="AT12" i="28" s="1"/>
  <c r="AJ11" i="28"/>
  <c r="AT11" i="28" s="1"/>
  <c r="AJ1" i="28" l="1"/>
  <c r="Z1" i="18"/>
  <c r="E51" i="18"/>
  <c r="E50" i="18"/>
  <c r="E49" i="18"/>
  <c r="E48" i="18"/>
  <c r="E47" i="18"/>
  <c r="E46" i="18"/>
  <c r="E45" i="18"/>
  <c r="E44" i="18"/>
  <c r="E43" i="18"/>
  <c r="E42" i="18"/>
  <c r="E41" i="18"/>
  <c r="E40" i="18"/>
  <c r="E39" i="18"/>
  <c r="E38" i="18"/>
  <c r="E37" i="18"/>
  <c r="E36" i="18"/>
  <c r="E35" i="18"/>
  <c r="E34" i="18"/>
  <c r="E33" i="18"/>
  <c r="E32" i="18"/>
  <c r="E26" i="18"/>
  <c r="E25" i="18"/>
  <c r="E24" i="18"/>
  <c r="E23" i="18"/>
  <c r="E22" i="18"/>
  <c r="E21" i="18"/>
  <c r="E20" i="18"/>
  <c r="E19" i="18"/>
  <c r="AP47" i="28" l="1"/>
  <c r="AD63" i="18"/>
  <c r="AD64" i="18"/>
  <c r="AD62" i="18"/>
  <c r="AD61" i="18"/>
  <c r="AB64" i="18"/>
  <c r="AB63" i="18"/>
  <c r="AB62" i="18"/>
  <c r="AB61" i="18"/>
  <c r="Z64" i="18"/>
  <c r="Z63" i="18"/>
  <c r="Z62" i="18"/>
  <c r="Z61" i="18"/>
  <c r="X64" i="18"/>
  <c r="X63" i="18"/>
  <c r="X62" i="18"/>
  <c r="X61" i="18"/>
  <c r="V64" i="18"/>
  <c r="V63" i="18"/>
  <c r="V62" i="18"/>
  <c r="V61" i="18"/>
  <c r="T63" i="18"/>
  <c r="T62" i="18"/>
  <c r="T61" i="18"/>
  <c r="R64" i="18"/>
  <c r="R63" i="18"/>
  <c r="R62" i="18"/>
  <c r="R61" i="18"/>
  <c r="P64" i="18"/>
  <c r="P63" i="18"/>
  <c r="P62" i="18"/>
  <c r="P61" i="18"/>
  <c r="N64" i="18"/>
  <c r="N63" i="18"/>
  <c r="N62" i="18"/>
  <c r="N61" i="18"/>
  <c r="L64" i="18"/>
  <c r="L63" i="18"/>
  <c r="L62" i="18"/>
  <c r="L61" i="18"/>
  <c r="A64" i="18"/>
  <c r="A63" i="18"/>
  <c r="A61" i="18"/>
  <c r="A62" i="18" s="1"/>
  <c r="A51" i="18"/>
  <c r="T64" i="18"/>
  <c r="AF51" i="18"/>
  <c r="AT47" i="28" l="1"/>
  <c r="AO51" i="28" s="1"/>
  <c r="AC10" i="18"/>
  <c r="Y10" i="18"/>
  <c r="W10" i="18"/>
  <c r="O10" i="18"/>
  <c r="U10" i="18"/>
  <c r="Q10" i="18"/>
  <c r="S10" i="18"/>
  <c r="AA10" i="18"/>
  <c r="M10" i="18"/>
  <c r="K10" i="18"/>
  <c r="BH17" i="15"/>
  <c r="AJ1" i="16"/>
  <c r="BE49" i="15"/>
  <c r="X2" i="18"/>
  <c r="X1" i="18"/>
  <c r="AH2" i="16"/>
  <c r="AH1" i="16"/>
  <c r="BC50" i="15"/>
  <c r="BC49" i="15"/>
  <c r="AC114" i="25"/>
  <c r="AA114" i="25"/>
  <c r="Y114" i="25"/>
  <c r="W114" i="25"/>
  <c r="U114" i="25"/>
  <c r="S114" i="25"/>
  <c r="Q114" i="25"/>
  <c r="O114" i="25"/>
  <c r="M114" i="25"/>
  <c r="K114" i="25"/>
  <c r="AF113" i="25"/>
  <c r="J113" i="25"/>
  <c r="V113" i="25" s="1"/>
  <c r="E113" i="25"/>
  <c r="A113" i="25"/>
  <c r="AF112" i="25"/>
  <c r="J112" i="25"/>
  <c r="V112" i="25" s="1"/>
  <c r="E112" i="25"/>
  <c r="A112" i="25"/>
  <c r="AF111" i="25"/>
  <c r="J111" i="25"/>
  <c r="V111" i="25" s="1"/>
  <c r="E111" i="25"/>
  <c r="A111" i="25"/>
  <c r="AF110" i="25"/>
  <c r="J110" i="25"/>
  <c r="V110" i="25" s="1"/>
  <c r="E110" i="25"/>
  <c r="A110" i="25"/>
  <c r="AF109" i="25"/>
  <c r="X109" i="25"/>
  <c r="T109" i="25"/>
  <c r="J109" i="25"/>
  <c r="V109" i="25" s="1"/>
  <c r="E109" i="25"/>
  <c r="A109" i="25"/>
  <c r="AF108" i="25"/>
  <c r="J108" i="25"/>
  <c r="V108" i="25" s="1"/>
  <c r="E108" i="25"/>
  <c r="A108" i="25"/>
  <c r="AF107" i="25"/>
  <c r="J107" i="25"/>
  <c r="V107" i="25" s="1"/>
  <c r="E107" i="25"/>
  <c r="A107" i="25"/>
  <c r="AF106" i="25"/>
  <c r="J106" i="25"/>
  <c r="V106" i="25" s="1"/>
  <c r="E106" i="25"/>
  <c r="A106" i="25"/>
  <c r="AF105" i="25"/>
  <c r="Z105" i="25"/>
  <c r="X105" i="25"/>
  <c r="N105" i="25"/>
  <c r="J105" i="25"/>
  <c r="V105" i="25" s="1"/>
  <c r="E105" i="25"/>
  <c r="A105" i="25"/>
  <c r="AF104" i="25"/>
  <c r="J104" i="25"/>
  <c r="V104" i="25" s="1"/>
  <c r="E104" i="25"/>
  <c r="A104" i="25"/>
  <c r="AF103" i="25"/>
  <c r="T103" i="25"/>
  <c r="P103" i="25"/>
  <c r="N103" i="25"/>
  <c r="J103" i="25"/>
  <c r="V103" i="25" s="1"/>
  <c r="E103" i="25"/>
  <c r="A103" i="25"/>
  <c r="AF102" i="25"/>
  <c r="J102" i="25"/>
  <c r="V102" i="25" s="1"/>
  <c r="E102" i="25"/>
  <c r="A102" i="25"/>
  <c r="AF101" i="25"/>
  <c r="J101" i="25"/>
  <c r="V101" i="25" s="1"/>
  <c r="E101" i="25"/>
  <c r="A101" i="25"/>
  <c r="AF100" i="25"/>
  <c r="J100" i="25"/>
  <c r="V100" i="25" s="1"/>
  <c r="E100" i="25"/>
  <c r="A100" i="25"/>
  <c r="AF99" i="25"/>
  <c r="J99" i="25"/>
  <c r="V99" i="25" s="1"/>
  <c r="E99" i="25"/>
  <c r="A99" i="25"/>
  <c r="AF98" i="25"/>
  <c r="J98" i="25"/>
  <c r="V98" i="25" s="1"/>
  <c r="E98" i="25"/>
  <c r="A98" i="25"/>
  <c r="AF97" i="25"/>
  <c r="J97" i="25"/>
  <c r="V97" i="25" s="1"/>
  <c r="E97" i="25"/>
  <c r="A97" i="25"/>
  <c r="AF96" i="25"/>
  <c r="J96" i="25"/>
  <c r="V96" i="25" s="1"/>
  <c r="E96" i="25"/>
  <c r="A96" i="25"/>
  <c r="AF95" i="25"/>
  <c r="Z95" i="25"/>
  <c r="J95" i="25"/>
  <c r="V95" i="25" s="1"/>
  <c r="E95" i="25"/>
  <c r="A95" i="25"/>
  <c r="AF94" i="25"/>
  <c r="J94" i="25"/>
  <c r="V94" i="25" s="1"/>
  <c r="E94" i="25"/>
  <c r="A94" i="25"/>
  <c r="AC89" i="25"/>
  <c r="AA89" i="25"/>
  <c r="Y89" i="25"/>
  <c r="W89" i="25"/>
  <c r="U89" i="25"/>
  <c r="S89" i="25"/>
  <c r="Q89" i="25"/>
  <c r="O89" i="25"/>
  <c r="M89" i="25"/>
  <c r="K89" i="25"/>
  <c r="AF88" i="25"/>
  <c r="J88" i="25"/>
  <c r="V88" i="25" s="1"/>
  <c r="E88" i="25"/>
  <c r="A88" i="25"/>
  <c r="AF87" i="25"/>
  <c r="J87" i="25"/>
  <c r="T87" i="25" s="1"/>
  <c r="E87" i="25"/>
  <c r="A87" i="25"/>
  <c r="AF86" i="25"/>
  <c r="J86" i="25"/>
  <c r="V86" i="25" s="1"/>
  <c r="E86" i="25"/>
  <c r="A86" i="25"/>
  <c r="AF85" i="25"/>
  <c r="J85" i="25"/>
  <c r="T85" i="25" s="1"/>
  <c r="E85" i="25"/>
  <c r="A85" i="25"/>
  <c r="AF84" i="25"/>
  <c r="J84" i="25"/>
  <c r="AB84" i="25" s="1"/>
  <c r="E84" i="25"/>
  <c r="A84" i="25"/>
  <c r="AF83" i="25"/>
  <c r="J83" i="25"/>
  <c r="T83" i="25" s="1"/>
  <c r="E83" i="25"/>
  <c r="A83" i="25"/>
  <c r="AF82" i="25"/>
  <c r="J82" i="25"/>
  <c r="V82" i="25" s="1"/>
  <c r="E82" i="25"/>
  <c r="A82" i="25"/>
  <c r="AF81" i="25"/>
  <c r="J81" i="25"/>
  <c r="X81" i="25" s="1"/>
  <c r="E81" i="25"/>
  <c r="A81" i="25"/>
  <c r="AF80" i="25"/>
  <c r="J80" i="25"/>
  <c r="AB80" i="25" s="1"/>
  <c r="E80" i="25"/>
  <c r="B77" i="25" s="1"/>
  <c r="A80" i="25"/>
  <c r="AF79" i="25"/>
  <c r="J79" i="25"/>
  <c r="T79" i="25" s="1"/>
  <c r="E79" i="25"/>
  <c r="A79" i="25"/>
  <c r="AC69" i="25"/>
  <c r="AA69" i="25"/>
  <c r="Y69" i="25"/>
  <c r="W69" i="25"/>
  <c r="U69" i="25"/>
  <c r="S69" i="25"/>
  <c r="Q69" i="25"/>
  <c r="O69" i="25"/>
  <c r="M69" i="25"/>
  <c r="K69" i="25"/>
  <c r="AF68" i="25"/>
  <c r="J68" i="25"/>
  <c r="V68" i="25" s="1"/>
  <c r="E68" i="25"/>
  <c r="A68" i="25"/>
  <c r="AF67" i="25"/>
  <c r="J67" i="25"/>
  <c r="T67" i="25" s="1"/>
  <c r="E67" i="25"/>
  <c r="A67" i="25"/>
  <c r="AF66" i="25"/>
  <c r="J66" i="25"/>
  <c r="Z66" i="25" s="1"/>
  <c r="E66" i="25"/>
  <c r="A66" i="25"/>
  <c r="AF65" i="25"/>
  <c r="J65" i="25"/>
  <c r="Z65" i="25" s="1"/>
  <c r="E65" i="25"/>
  <c r="A65" i="25"/>
  <c r="AF64" i="25"/>
  <c r="J64" i="25"/>
  <c r="AD64" i="25" s="1"/>
  <c r="E64" i="25"/>
  <c r="A64" i="25"/>
  <c r="AF63" i="25"/>
  <c r="J63" i="25"/>
  <c r="Z63" i="25" s="1"/>
  <c r="E63" i="25"/>
  <c r="A63" i="25"/>
  <c r="AF62" i="25"/>
  <c r="P62" i="25"/>
  <c r="N62" i="25"/>
  <c r="J62" i="25"/>
  <c r="Z62" i="25" s="1"/>
  <c r="E62" i="25"/>
  <c r="A62" i="25"/>
  <c r="AF61" i="25"/>
  <c r="J61" i="25"/>
  <c r="T61" i="25" s="1"/>
  <c r="E61" i="25"/>
  <c r="A61" i="25"/>
  <c r="AF60" i="25"/>
  <c r="J60" i="25"/>
  <c r="AD60" i="25" s="1"/>
  <c r="E60" i="25"/>
  <c r="A60" i="25"/>
  <c r="AF59" i="25"/>
  <c r="J59" i="25"/>
  <c r="N59" i="25" s="1"/>
  <c r="E59" i="25"/>
  <c r="A59" i="25"/>
  <c r="AF58" i="25"/>
  <c r="J58" i="25"/>
  <c r="AD58" i="25" s="1"/>
  <c r="E58" i="25"/>
  <c r="A58" i="25"/>
  <c r="AF57" i="25"/>
  <c r="J57" i="25"/>
  <c r="Z57" i="25" s="1"/>
  <c r="E57" i="25"/>
  <c r="A57" i="25"/>
  <c r="AF56" i="25"/>
  <c r="J56" i="25"/>
  <c r="AB56" i="25" s="1"/>
  <c r="E56" i="25"/>
  <c r="A56" i="25"/>
  <c r="AF55" i="25"/>
  <c r="J55" i="25"/>
  <c r="T55" i="25" s="1"/>
  <c r="E55" i="25"/>
  <c r="A55" i="25"/>
  <c r="AF54" i="25"/>
  <c r="J54" i="25"/>
  <c r="T54" i="25" s="1"/>
  <c r="E54" i="25"/>
  <c r="A54" i="25"/>
  <c r="AF53" i="25"/>
  <c r="T53" i="25"/>
  <c r="J53" i="25"/>
  <c r="Z53" i="25" s="1"/>
  <c r="E53" i="25"/>
  <c r="A53" i="25"/>
  <c r="AF52" i="25"/>
  <c r="J52" i="25"/>
  <c r="V52" i="25" s="1"/>
  <c r="E52" i="25"/>
  <c r="A52" i="25"/>
  <c r="AF51" i="25"/>
  <c r="J51" i="25"/>
  <c r="AD51" i="25" s="1"/>
  <c r="E51" i="25"/>
  <c r="A51" i="25"/>
  <c r="AF50" i="25"/>
  <c r="J50" i="25"/>
  <c r="V50" i="25" s="1"/>
  <c r="E50" i="25"/>
  <c r="A50" i="25"/>
  <c r="AF49" i="25"/>
  <c r="J49" i="25"/>
  <c r="T49" i="25" s="1"/>
  <c r="E49" i="25"/>
  <c r="A49" i="25"/>
  <c r="AC44" i="25"/>
  <c r="AA44" i="25"/>
  <c r="Y44" i="25"/>
  <c r="W44" i="25"/>
  <c r="U44" i="25"/>
  <c r="S44" i="25"/>
  <c r="Q44" i="25"/>
  <c r="O44" i="25"/>
  <c r="M44" i="25"/>
  <c r="K44" i="25"/>
  <c r="AF43" i="25"/>
  <c r="R43" i="25"/>
  <c r="J43" i="25"/>
  <c r="V43" i="25" s="1"/>
  <c r="E43" i="25"/>
  <c r="A43" i="25"/>
  <c r="AF42" i="25"/>
  <c r="J42" i="25"/>
  <c r="V42" i="25" s="1"/>
  <c r="E42" i="25"/>
  <c r="A42" i="25"/>
  <c r="AF41" i="25"/>
  <c r="J41" i="25"/>
  <c r="R41" i="25" s="1"/>
  <c r="E41" i="25"/>
  <c r="A41" i="25"/>
  <c r="AF40" i="25"/>
  <c r="J40" i="25"/>
  <c r="V40" i="25" s="1"/>
  <c r="E40" i="25"/>
  <c r="A40" i="25"/>
  <c r="AF39" i="25"/>
  <c r="J39" i="25"/>
  <c r="Z39" i="25" s="1"/>
  <c r="E39" i="25"/>
  <c r="A39" i="25"/>
  <c r="AF38" i="25"/>
  <c r="J38" i="25"/>
  <c r="V38" i="25" s="1"/>
  <c r="E38" i="25"/>
  <c r="A38" i="25"/>
  <c r="AF37" i="25"/>
  <c r="J37" i="25"/>
  <c r="N37" i="25" s="1"/>
  <c r="E37" i="25"/>
  <c r="A37" i="25"/>
  <c r="AF36" i="25"/>
  <c r="J36" i="25"/>
  <c r="V36" i="25" s="1"/>
  <c r="E36" i="25"/>
  <c r="A36" i="25"/>
  <c r="AF35" i="25"/>
  <c r="J35" i="25"/>
  <c r="AD35" i="25" s="1"/>
  <c r="E35" i="25"/>
  <c r="A35" i="25"/>
  <c r="AF34" i="25"/>
  <c r="J34" i="25"/>
  <c r="V34" i="25" s="1"/>
  <c r="E34" i="25"/>
  <c r="A34" i="25"/>
  <c r="AF33" i="25"/>
  <c r="J33" i="25"/>
  <c r="X33" i="25" s="1"/>
  <c r="E33" i="25"/>
  <c r="A33" i="25"/>
  <c r="AF32" i="25"/>
  <c r="J32" i="25"/>
  <c r="V32" i="25" s="1"/>
  <c r="E32" i="25"/>
  <c r="A32" i="25"/>
  <c r="AF31" i="25"/>
  <c r="J31" i="25"/>
  <c r="X31" i="25" s="1"/>
  <c r="E31" i="25"/>
  <c r="A31" i="25"/>
  <c r="AF30" i="25"/>
  <c r="J30" i="25"/>
  <c r="V30" i="25" s="1"/>
  <c r="E30" i="25"/>
  <c r="A30" i="25"/>
  <c r="AF29" i="25"/>
  <c r="J29" i="25"/>
  <c r="L29" i="25" s="1"/>
  <c r="E29" i="25"/>
  <c r="A29" i="25"/>
  <c r="AF28" i="25"/>
  <c r="J28" i="25"/>
  <c r="V28" i="25" s="1"/>
  <c r="E28" i="25"/>
  <c r="A28" i="25"/>
  <c r="AF27" i="25"/>
  <c r="J27" i="25"/>
  <c r="T27" i="25" s="1"/>
  <c r="E27" i="25"/>
  <c r="A27" i="25"/>
  <c r="AF26" i="25"/>
  <c r="J26" i="25"/>
  <c r="V26" i="25" s="1"/>
  <c r="E26" i="25"/>
  <c r="A26" i="25"/>
  <c r="AF25" i="25"/>
  <c r="J25" i="25"/>
  <c r="V25" i="25" s="1"/>
  <c r="E25" i="25"/>
  <c r="A25" i="25"/>
  <c r="AF24" i="25"/>
  <c r="J24" i="25"/>
  <c r="V24" i="25" s="1"/>
  <c r="E24" i="25"/>
  <c r="A24" i="25"/>
  <c r="AF23" i="25"/>
  <c r="J23" i="25"/>
  <c r="N23" i="25" s="1"/>
  <c r="E23" i="25"/>
  <c r="A23" i="25"/>
  <c r="AF22" i="25"/>
  <c r="J22" i="25"/>
  <c r="V22" i="25" s="1"/>
  <c r="E22" i="25"/>
  <c r="A22" i="25"/>
  <c r="AF21" i="25"/>
  <c r="T21" i="25"/>
  <c r="J21" i="25"/>
  <c r="V21" i="25" s="1"/>
  <c r="E21" i="25"/>
  <c r="A21" i="25"/>
  <c r="AF20" i="25"/>
  <c r="J20" i="25"/>
  <c r="V20" i="25" s="1"/>
  <c r="E20" i="25"/>
  <c r="A20" i="25"/>
  <c r="AF19" i="25"/>
  <c r="J19" i="25"/>
  <c r="T19" i="25" s="1"/>
  <c r="E19" i="25"/>
  <c r="A19" i="25"/>
  <c r="AG8" i="25"/>
  <c r="AG7" i="25"/>
  <c r="AG2" i="25"/>
  <c r="AD2" i="25"/>
  <c r="AE1" i="25"/>
  <c r="AD1" i="25"/>
  <c r="P60" i="25" l="1"/>
  <c r="P63" i="25"/>
  <c r="N111" i="25"/>
  <c r="V63" i="25"/>
  <c r="P111" i="25"/>
  <c r="Z30" i="25"/>
  <c r="X111" i="25"/>
  <c r="R32" i="25"/>
  <c r="AB55" i="25"/>
  <c r="T62" i="25"/>
  <c r="Z111" i="25"/>
  <c r="X32" i="25"/>
  <c r="N50" i="25"/>
  <c r="N83" i="25"/>
  <c r="N109" i="25"/>
  <c r="N113" i="25"/>
  <c r="N52" i="25"/>
  <c r="V83" i="25"/>
  <c r="N99" i="25"/>
  <c r="P109" i="25"/>
  <c r="X20" i="25"/>
  <c r="Z28" i="25"/>
  <c r="Z32" i="25"/>
  <c r="AB52" i="25"/>
  <c r="N65" i="25"/>
  <c r="N107" i="25"/>
  <c r="P113" i="25"/>
  <c r="T23" i="25"/>
  <c r="Z20" i="25"/>
  <c r="V23" i="25"/>
  <c r="N38" i="25"/>
  <c r="V49" i="25"/>
  <c r="Z61" i="25"/>
  <c r="AB62" i="25"/>
  <c r="T65" i="25"/>
  <c r="L80" i="25"/>
  <c r="N95" i="25"/>
  <c r="N101" i="25"/>
  <c r="X103" i="25"/>
  <c r="P107" i="25"/>
  <c r="Z109" i="25"/>
  <c r="T113" i="25"/>
  <c r="Z23" i="25"/>
  <c r="R30" i="25"/>
  <c r="R38" i="25"/>
  <c r="V65" i="25"/>
  <c r="V85" i="25"/>
  <c r="P95" i="25"/>
  <c r="P101" i="25"/>
  <c r="Z103" i="25"/>
  <c r="T107" i="25"/>
  <c r="R20" i="25"/>
  <c r="AB24" i="25"/>
  <c r="T30" i="25"/>
  <c r="Z38" i="25"/>
  <c r="R95" i="25"/>
  <c r="T101" i="25"/>
  <c r="X107" i="25"/>
  <c r="P40" i="25"/>
  <c r="R60" i="25"/>
  <c r="L84" i="25"/>
  <c r="T95" i="25"/>
  <c r="N100" i="25"/>
  <c r="X101" i="25"/>
  <c r="P105" i="25"/>
  <c r="Z107" i="25"/>
  <c r="T111" i="25"/>
  <c r="R23" i="25"/>
  <c r="AD29" i="25"/>
  <c r="L32" i="25"/>
  <c r="Z42" i="25"/>
  <c r="X95" i="25"/>
  <c r="Z101" i="25"/>
  <c r="T105" i="25"/>
  <c r="Z26" i="25"/>
  <c r="L36" i="25"/>
  <c r="R37" i="25"/>
  <c r="P38" i="25"/>
  <c r="R40" i="25"/>
  <c r="AD41" i="25"/>
  <c r="L57" i="25"/>
  <c r="AB65" i="25"/>
  <c r="AD68" i="25"/>
  <c r="L79" i="25"/>
  <c r="P83" i="25"/>
  <c r="N97" i="25"/>
  <c r="P99" i="25"/>
  <c r="R101" i="25"/>
  <c r="L102" i="25"/>
  <c r="R103" i="25"/>
  <c r="L104" i="25"/>
  <c r="R105" i="25"/>
  <c r="L106" i="25"/>
  <c r="R107" i="25"/>
  <c r="L108" i="25"/>
  <c r="R109" i="25"/>
  <c r="L110" i="25"/>
  <c r="R111" i="25"/>
  <c r="L112" i="25"/>
  <c r="R113" i="25"/>
  <c r="B92" i="25"/>
  <c r="P97" i="25"/>
  <c r="R99" i="25"/>
  <c r="N102" i="25"/>
  <c r="N104" i="25"/>
  <c r="N106" i="25"/>
  <c r="N108" i="25"/>
  <c r="N110" i="25"/>
  <c r="N112" i="25"/>
  <c r="N36" i="25"/>
  <c r="X37" i="25"/>
  <c r="T40" i="25"/>
  <c r="P57" i="25"/>
  <c r="N79" i="25"/>
  <c r="AD23" i="25"/>
  <c r="R28" i="25"/>
  <c r="N32" i="25"/>
  <c r="Z36" i="25"/>
  <c r="AD37" i="25"/>
  <c r="T38" i="25"/>
  <c r="X40" i="25"/>
  <c r="AB50" i="25"/>
  <c r="P79" i="25"/>
  <c r="T82" i="25"/>
  <c r="Z83" i="25"/>
  <c r="V114" i="25"/>
  <c r="U118" i="25" s="1"/>
  <c r="V118" i="25" s="1"/>
  <c r="R97" i="25"/>
  <c r="N98" i="25"/>
  <c r="T99" i="25"/>
  <c r="X113" i="25"/>
  <c r="P20" i="25"/>
  <c r="T28" i="25"/>
  <c r="P32" i="25"/>
  <c r="AB36" i="25"/>
  <c r="X38" i="25"/>
  <c r="AD40" i="25"/>
  <c r="R49" i="25"/>
  <c r="L52" i="25"/>
  <c r="R53" i="25"/>
  <c r="L65" i="25"/>
  <c r="N67" i="25"/>
  <c r="V79" i="25"/>
  <c r="AB83" i="25"/>
  <c r="N94" i="25"/>
  <c r="N96" i="25"/>
  <c r="T97" i="25"/>
  <c r="X99" i="25"/>
  <c r="AD79" i="25"/>
  <c r="AD83" i="25"/>
  <c r="R86" i="25"/>
  <c r="AD94" i="25"/>
  <c r="X97" i="25"/>
  <c r="Z99" i="25"/>
  <c r="T20" i="25"/>
  <c r="V27" i="25"/>
  <c r="T32" i="25"/>
  <c r="L40" i="25"/>
  <c r="R42" i="25"/>
  <c r="Z52" i="25"/>
  <c r="L55" i="25"/>
  <c r="P65" i="25"/>
  <c r="P66" i="25"/>
  <c r="Z97" i="25"/>
  <c r="N40" i="25"/>
  <c r="T42" i="25"/>
  <c r="N55" i="25"/>
  <c r="R66" i="25"/>
  <c r="AB34" i="25"/>
  <c r="AD22" i="25"/>
  <c r="L24" i="25"/>
  <c r="Z113" i="25"/>
  <c r="Z79" i="25"/>
  <c r="X80" i="25"/>
  <c r="T86" i="25"/>
  <c r="V87" i="25"/>
  <c r="R94" i="25"/>
  <c r="AB95" i="25"/>
  <c r="R96" i="25"/>
  <c r="AB97" i="25"/>
  <c r="R98" i="25"/>
  <c r="AB99" i="25"/>
  <c r="R100" i="25"/>
  <c r="AB101" i="25"/>
  <c r="R102" i="25"/>
  <c r="AB103" i="25"/>
  <c r="R104" i="25"/>
  <c r="AB105" i="25"/>
  <c r="R106" i="25"/>
  <c r="AB107" i="25"/>
  <c r="R108" i="25"/>
  <c r="AB109" i="25"/>
  <c r="R110" i="25"/>
  <c r="AB111" i="25"/>
  <c r="R112" i="25"/>
  <c r="AB113" i="25"/>
  <c r="P22" i="25"/>
  <c r="P24" i="25"/>
  <c r="N26" i="25"/>
  <c r="AB28" i="25"/>
  <c r="R54" i="25"/>
  <c r="P58" i="25"/>
  <c r="P67" i="25"/>
  <c r="T24" i="25"/>
  <c r="R26" i="25"/>
  <c r="L30" i="25"/>
  <c r="N41" i="25"/>
  <c r="L42" i="25"/>
  <c r="AD42" i="25"/>
  <c r="Z49" i="25"/>
  <c r="T50" i="25"/>
  <c r="N51" i="25"/>
  <c r="P52" i="25"/>
  <c r="Z54" i="25"/>
  <c r="P55" i="25"/>
  <c r="P56" i="25"/>
  <c r="V57" i="25"/>
  <c r="V59" i="25"/>
  <c r="T60" i="25"/>
  <c r="N61" i="25"/>
  <c r="T66" i="25"/>
  <c r="V67" i="25"/>
  <c r="P68" i="25"/>
  <c r="AB79" i="25"/>
  <c r="L83" i="25"/>
  <c r="Z87" i="25"/>
  <c r="T94" i="25"/>
  <c r="L95" i="25"/>
  <c r="AD95" i="25"/>
  <c r="T96" i="25"/>
  <c r="L97" i="25"/>
  <c r="AD97" i="25"/>
  <c r="T98" i="25"/>
  <c r="L99" i="25"/>
  <c r="AD99" i="25"/>
  <c r="T100" i="25"/>
  <c r="L101" i="25"/>
  <c r="AD101" i="25"/>
  <c r="T102" i="25"/>
  <c r="L103" i="25"/>
  <c r="AD103" i="25"/>
  <c r="AG103" i="25" s="1"/>
  <c r="T104" i="25"/>
  <c r="L105" i="25"/>
  <c r="AD105" i="25"/>
  <c r="T106" i="25"/>
  <c r="L107" i="25"/>
  <c r="AD107" i="25"/>
  <c r="T108" i="25"/>
  <c r="L109" i="25"/>
  <c r="AD109" i="25"/>
  <c r="T110" i="25"/>
  <c r="L111" i="25"/>
  <c r="AD111" i="25"/>
  <c r="T112" i="25"/>
  <c r="L113" i="25"/>
  <c r="AD113" i="25"/>
  <c r="AB22" i="25"/>
  <c r="L22" i="25"/>
  <c r="AD24" i="25"/>
  <c r="AB26" i="25"/>
  <c r="N29" i="25"/>
  <c r="P34" i="25"/>
  <c r="P59" i="25"/>
  <c r="P87" i="25"/>
  <c r="R24" i="25"/>
  <c r="P26" i="25"/>
  <c r="AB42" i="25"/>
  <c r="L61" i="25"/>
  <c r="N68" i="25"/>
  <c r="AD28" i="25"/>
  <c r="AD30" i="25"/>
  <c r="L20" i="25"/>
  <c r="AD20" i="25"/>
  <c r="X22" i="25"/>
  <c r="L23" i="25"/>
  <c r="X24" i="25"/>
  <c r="T26" i="25"/>
  <c r="N28" i="25"/>
  <c r="V29" i="25"/>
  <c r="N30" i="25"/>
  <c r="AB32" i="25"/>
  <c r="X34" i="25"/>
  <c r="L35" i="25"/>
  <c r="R36" i="25"/>
  <c r="AB38" i="25"/>
  <c r="Z40" i="25"/>
  <c r="T41" i="25"/>
  <c r="N42" i="25"/>
  <c r="X50" i="25"/>
  <c r="T52" i="25"/>
  <c r="AD54" i="25"/>
  <c r="V55" i="25"/>
  <c r="T56" i="25"/>
  <c r="X57" i="25"/>
  <c r="Z59" i="25"/>
  <c r="Z60" i="25"/>
  <c r="P61" i="25"/>
  <c r="Z67" i="25"/>
  <c r="T68" i="25"/>
  <c r="AB87" i="25"/>
  <c r="X94" i="25"/>
  <c r="X96" i="25"/>
  <c r="X98" i="25"/>
  <c r="X100" i="25"/>
  <c r="X102" i="25"/>
  <c r="X104" i="25"/>
  <c r="X106" i="25"/>
  <c r="X108" i="25"/>
  <c r="X110" i="25"/>
  <c r="X112" i="25"/>
  <c r="R22" i="25"/>
  <c r="R29" i="25"/>
  <c r="AB30" i="25"/>
  <c r="L33" i="25"/>
  <c r="R34" i="25"/>
  <c r="AD43" i="25"/>
  <c r="P50" i="25"/>
  <c r="T59" i="25"/>
  <c r="AB20" i="25"/>
  <c r="T22" i="25"/>
  <c r="L28" i="25"/>
  <c r="T29" i="25"/>
  <c r="T34" i="25"/>
  <c r="P36" i="25"/>
  <c r="N20" i="25"/>
  <c r="Z22" i="25"/>
  <c r="Z24" i="25"/>
  <c r="X26" i="25"/>
  <c r="P28" i="25"/>
  <c r="Z29" i="25"/>
  <c r="P30" i="25"/>
  <c r="AD32" i="25"/>
  <c r="Z34" i="25"/>
  <c r="T36" i="25"/>
  <c r="L38" i="25"/>
  <c r="AD38" i="25"/>
  <c r="AB40" i="25"/>
  <c r="V41" i="25"/>
  <c r="P42" i="25"/>
  <c r="Z50" i="25"/>
  <c r="AF69" i="25"/>
  <c r="X52" i="25"/>
  <c r="Z55" i="25"/>
  <c r="V61" i="25"/>
  <c r="AB67" i="25"/>
  <c r="AB68" i="25"/>
  <c r="R82" i="25"/>
  <c r="AD87" i="25"/>
  <c r="Z94" i="25"/>
  <c r="Z96" i="25"/>
  <c r="Z98" i="25"/>
  <c r="Z100" i="25"/>
  <c r="Z102" i="25"/>
  <c r="Z104" i="25"/>
  <c r="Z106" i="25"/>
  <c r="Z108" i="25"/>
  <c r="Z110" i="25"/>
  <c r="Z112" i="25"/>
  <c r="AD96" i="25"/>
  <c r="AD98" i="25"/>
  <c r="AD100" i="25"/>
  <c r="AD102" i="25"/>
  <c r="AD104" i="25"/>
  <c r="AD106" i="25"/>
  <c r="AD108" i="25"/>
  <c r="AD110" i="25"/>
  <c r="AD112" i="25"/>
  <c r="L34" i="25"/>
  <c r="AD34" i="25"/>
  <c r="L59" i="25"/>
  <c r="AB61" i="25"/>
  <c r="L87" i="25"/>
  <c r="N22" i="25"/>
  <c r="N24" i="25"/>
  <c r="L26" i="25"/>
  <c r="AD26" i="25"/>
  <c r="X28" i="25"/>
  <c r="X30" i="25"/>
  <c r="L31" i="25"/>
  <c r="N34" i="25"/>
  <c r="AD36" i="25"/>
  <c r="X42" i="25"/>
  <c r="N43" i="25"/>
  <c r="L50" i="25"/>
  <c r="L67" i="25"/>
  <c r="N87" i="25"/>
  <c r="L94" i="25"/>
  <c r="L96" i="25"/>
  <c r="L98" i="25"/>
  <c r="L100" i="25"/>
  <c r="N19" i="25"/>
  <c r="AB21" i="25"/>
  <c r="P21" i="25"/>
  <c r="N25" i="25"/>
  <c r="AB27" i="25"/>
  <c r="P27" i="25"/>
  <c r="R33" i="25"/>
  <c r="AF44" i="25"/>
  <c r="L21" i="25"/>
  <c r="Z21" i="25"/>
  <c r="L27" i="25"/>
  <c r="Z27" i="25"/>
  <c r="T31" i="25"/>
  <c r="T33" i="25"/>
  <c r="V35" i="25"/>
  <c r="T39" i="25"/>
  <c r="N21" i="25"/>
  <c r="AD21" i="25"/>
  <c r="AB23" i="25"/>
  <c r="P23" i="25"/>
  <c r="X23" i="25"/>
  <c r="T25" i="25"/>
  <c r="N27" i="25"/>
  <c r="AD27" i="25"/>
  <c r="AB29" i="25"/>
  <c r="P29" i="25"/>
  <c r="X29" i="25"/>
  <c r="V31" i="25"/>
  <c r="V33" i="25"/>
  <c r="X35" i="25"/>
  <c r="AB37" i="25"/>
  <c r="P37" i="25"/>
  <c r="Z37" i="25"/>
  <c r="L37" i="25"/>
  <c r="V37" i="25"/>
  <c r="T37" i="25"/>
  <c r="X39" i="25"/>
  <c r="B47" i="25"/>
  <c r="AB19" i="25"/>
  <c r="P19" i="25"/>
  <c r="B17" i="25"/>
  <c r="V19" i="25"/>
  <c r="R21" i="25"/>
  <c r="R27" i="25"/>
  <c r="AB51" i="25"/>
  <c r="P51" i="25"/>
  <c r="X51" i="25"/>
  <c r="L51" i="25"/>
  <c r="R51" i="25"/>
  <c r="Z51" i="25"/>
  <c r="V51" i="25"/>
  <c r="T51" i="25"/>
  <c r="X19" i="25"/>
  <c r="AB25" i="25"/>
  <c r="P25" i="25"/>
  <c r="X25" i="25"/>
  <c r="N31" i="25"/>
  <c r="AB31" i="25"/>
  <c r="P31" i="25"/>
  <c r="Z31" i="25"/>
  <c r="AD31" i="25"/>
  <c r="N33" i="25"/>
  <c r="AB33" i="25"/>
  <c r="P33" i="25"/>
  <c r="Z33" i="25"/>
  <c r="AD33" i="25"/>
  <c r="T35" i="25"/>
  <c r="AB35" i="25"/>
  <c r="P35" i="25"/>
  <c r="Z35" i="25"/>
  <c r="N35" i="25"/>
  <c r="Z19" i="25"/>
  <c r="AB39" i="25"/>
  <c r="P39" i="25"/>
  <c r="V39" i="25"/>
  <c r="R39" i="25"/>
  <c r="AD39" i="25"/>
  <c r="N39" i="25"/>
  <c r="L19" i="25"/>
  <c r="Z25" i="25"/>
  <c r="X21" i="25"/>
  <c r="AD25" i="25"/>
  <c r="R31" i="25"/>
  <c r="L39" i="25"/>
  <c r="L25" i="25"/>
  <c r="AD19" i="25"/>
  <c r="X27" i="25"/>
  <c r="R35" i="25"/>
  <c r="R19" i="25"/>
  <c r="R25" i="25"/>
  <c r="Z56" i="25"/>
  <c r="X36" i="25"/>
  <c r="L41" i="25"/>
  <c r="Z41" i="25"/>
  <c r="N49" i="25"/>
  <c r="P54" i="25"/>
  <c r="AD57" i="25"/>
  <c r="R57" i="25"/>
  <c r="T57" i="25"/>
  <c r="AB57" i="25"/>
  <c r="N57" i="25"/>
  <c r="V58" i="25"/>
  <c r="X60" i="25"/>
  <c r="L60" i="25"/>
  <c r="AB60" i="25"/>
  <c r="N60" i="25"/>
  <c r="V60" i="25"/>
  <c r="T64" i="25"/>
  <c r="Z80" i="25"/>
  <c r="N80" i="25"/>
  <c r="V80" i="25"/>
  <c r="T80" i="25"/>
  <c r="R80" i="25"/>
  <c r="AD80" i="25"/>
  <c r="P80" i="25"/>
  <c r="AB43" i="25"/>
  <c r="P43" i="25"/>
  <c r="X43" i="25"/>
  <c r="AD53" i="25"/>
  <c r="AB53" i="25"/>
  <c r="P53" i="25"/>
  <c r="X53" i="25"/>
  <c r="L53" i="25"/>
  <c r="X56" i="25"/>
  <c r="L56" i="25"/>
  <c r="V56" i="25"/>
  <c r="R56" i="25"/>
  <c r="AD56" i="25"/>
  <c r="Z58" i="25"/>
  <c r="AD63" i="25"/>
  <c r="R63" i="25"/>
  <c r="T63" i="25"/>
  <c r="AB63" i="25"/>
  <c r="N63" i="25"/>
  <c r="V64" i="25"/>
  <c r="T81" i="25"/>
  <c r="R81" i="25"/>
  <c r="AD81" i="25"/>
  <c r="P81" i="25"/>
  <c r="AB81" i="25"/>
  <c r="N81" i="25"/>
  <c r="Z81" i="25"/>
  <c r="L81" i="25"/>
  <c r="L43" i="25"/>
  <c r="Z43" i="25"/>
  <c r="N53" i="25"/>
  <c r="N56" i="25"/>
  <c r="X62" i="25"/>
  <c r="L62" i="25"/>
  <c r="V62" i="25"/>
  <c r="R62" i="25"/>
  <c r="AD62" i="25"/>
  <c r="L63" i="25"/>
  <c r="Z64" i="25"/>
  <c r="X66" i="25"/>
  <c r="L66" i="25"/>
  <c r="AD66" i="25"/>
  <c r="AB66" i="25"/>
  <c r="N66" i="25"/>
  <c r="V66" i="25"/>
  <c r="V81" i="25"/>
  <c r="Z84" i="25"/>
  <c r="N84" i="25"/>
  <c r="V84" i="25"/>
  <c r="T84" i="25"/>
  <c r="R84" i="25"/>
  <c r="AD84" i="25"/>
  <c r="P84" i="25"/>
  <c r="X58" i="25"/>
  <c r="L58" i="25"/>
  <c r="R58" i="25"/>
  <c r="AB58" i="25"/>
  <c r="N58" i="25"/>
  <c r="X64" i="25"/>
  <c r="L64" i="25"/>
  <c r="R64" i="25"/>
  <c r="AB64" i="25"/>
  <c r="N64" i="25"/>
  <c r="AF89" i="25"/>
  <c r="X84" i="25"/>
  <c r="AB41" i="25"/>
  <c r="P41" i="25"/>
  <c r="X41" i="25"/>
  <c r="T43" i="25"/>
  <c r="AB49" i="25"/>
  <c r="P49" i="25"/>
  <c r="X49" i="25"/>
  <c r="L49" i="25"/>
  <c r="AD49" i="25"/>
  <c r="V53" i="25"/>
  <c r="X54" i="25"/>
  <c r="L54" i="25"/>
  <c r="AB54" i="25"/>
  <c r="N54" i="25"/>
  <c r="V54" i="25"/>
  <c r="T58" i="25"/>
  <c r="X63" i="25"/>
  <c r="P64" i="25"/>
  <c r="X85" i="25"/>
  <c r="L88" i="25"/>
  <c r="AB88" i="25"/>
  <c r="AG109" i="25"/>
  <c r="R50" i="25"/>
  <c r="AD50" i="25"/>
  <c r="R52" i="25"/>
  <c r="AD52" i="25"/>
  <c r="AD59" i="25"/>
  <c r="R59" i="25"/>
  <c r="X59" i="25"/>
  <c r="AD65" i="25"/>
  <c r="R65" i="25"/>
  <c r="X65" i="25"/>
  <c r="R68" i="25"/>
  <c r="R79" i="25"/>
  <c r="R83" i="25"/>
  <c r="L85" i="25"/>
  <c r="Z85" i="25"/>
  <c r="R87" i="25"/>
  <c r="P88" i="25"/>
  <c r="AD88" i="25"/>
  <c r="Z82" i="25"/>
  <c r="N82" i="25"/>
  <c r="X82" i="25"/>
  <c r="N85" i="25"/>
  <c r="AB85" i="25"/>
  <c r="Z86" i="25"/>
  <c r="N86" i="25"/>
  <c r="X86" i="25"/>
  <c r="R88" i="25"/>
  <c r="AF114" i="25"/>
  <c r="AD55" i="25"/>
  <c r="R55" i="25"/>
  <c r="X55" i="25"/>
  <c r="AB59" i="25"/>
  <c r="AD61" i="25"/>
  <c r="R61" i="25"/>
  <c r="X61" i="25"/>
  <c r="AD67" i="25"/>
  <c r="R67" i="25"/>
  <c r="X67" i="25"/>
  <c r="X79" i="25"/>
  <c r="L82" i="25"/>
  <c r="AB82" i="25"/>
  <c r="X83" i="25"/>
  <c r="P85" i="25"/>
  <c r="AD85" i="25"/>
  <c r="L86" i="25"/>
  <c r="AB86" i="25"/>
  <c r="X87" i="25"/>
  <c r="T88" i="25"/>
  <c r="X68" i="25"/>
  <c r="L68" i="25"/>
  <c r="Z68" i="25"/>
  <c r="P82" i="25"/>
  <c r="AD82" i="25"/>
  <c r="R85" i="25"/>
  <c r="P86" i="25"/>
  <c r="AD86" i="25"/>
  <c r="Z88" i="25"/>
  <c r="N88" i="25"/>
  <c r="X88" i="25"/>
  <c r="P94" i="25"/>
  <c r="AB94" i="25"/>
  <c r="P96" i="25"/>
  <c r="AB96" i="25"/>
  <c r="P98" i="25"/>
  <c r="AB98" i="25"/>
  <c r="P100" i="25"/>
  <c r="AB100" i="25"/>
  <c r="P102" i="25"/>
  <c r="AB102" i="25"/>
  <c r="P104" i="25"/>
  <c r="AB104" i="25"/>
  <c r="P106" i="25"/>
  <c r="AB106" i="25"/>
  <c r="P108" i="25"/>
  <c r="AB108" i="25"/>
  <c r="P110" i="25"/>
  <c r="AB110" i="25"/>
  <c r="P112" i="25"/>
  <c r="AB112" i="25"/>
  <c r="AG107" i="25" l="1"/>
  <c r="AG102" i="25"/>
  <c r="AG22" i="25"/>
  <c r="AG101" i="25"/>
  <c r="AG32" i="25"/>
  <c r="AG111" i="25"/>
  <c r="AG95" i="25"/>
  <c r="AG97" i="25"/>
  <c r="L114" i="25"/>
  <c r="K118" i="25" s="1"/>
  <c r="AG42" i="25"/>
  <c r="AG30" i="25"/>
  <c r="AG57" i="25"/>
  <c r="AG105" i="25"/>
  <c r="AG83" i="25"/>
  <c r="AG36" i="25"/>
  <c r="AG99" i="25"/>
  <c r="AG104" i="25"/>
  <c r="AG31" i="25"/>
  <c r="V44" i="25"/>
  <c r="AG29" i="25"/>
  <c r="AG40" i="25"/>
  <c r="AG28" i="25"/>
  <c r="N114" i="25"/>
  <c r="M118" i="25" s="1"/>
  <c r="N118" i="25" s="1"/>
  <c r="T44" i="25"/>
  <c r="S72" i="25" s="1"/>
  <c r="T72" i="25" s="1"/>
  <c r="AG50" i="25"/>
  <c r="AG34" i="25"/>
  <c r="AG20" i="25"/>
  <c r="AG59" i="25"/>
  <c r="AG98" i="25"/>
  <c r="AG35" i="25"/>
  <c r="AG26" i="25"/>
  <c r="AD114" i="25"/>
  <c r="AC118" i="25" s="1"/>
  <c r="AD118" i="25" s="1"/>
  <c r="AG106" i="25"/>
  <c r="AG65" i="25"/>
  <c r="AG113" i="25"/>
  <c r="AG108" i="25"/>
  <c r="AG61" i="25"/>
  <c r="AD89" i="25"/>
  <c r="AC117" i="25" s="1"/>
  <c r="AD117" i="25" s="1"/>
  <c r="R69" i="25"/>
  <c r="AG84" i="25"/>
  <c r="V89" i="25"/>
  <c r="U117" i="25" s="1"/>
  <c r="V117" i="25" s="1"/>
  <c r="U10" i="25" s="1"/>
  <c r="AG38" i="25"/>
  <c r="AG112" i="25"/>
  <c r="AG96" i="25"/>
  <c r="AG55" i="25"/>
  <c r="AG87" i="25"/>
  <c r="AG62" i="25"/>
  <c r="N89" i="25"/>
  <c r="M117" i="25" s="1"/>
  <c r="N117" i="25" s="1"/>
  <c r="M10" i="25" s="1"/>
  <c r="T69" i="25"/>
  <c r="AG100" i="25"/>
  <c r="P89" i="25"/>
  <c r="O117" i="25" s="1"/>
  <c r="P117" i="25" s="1"/>
  <c r="AG64" i="25"/>
  <c r="L89" i="25"/>
  <c r="K117" i="25" s="1"/>
  <c r="AG110" i="25"/>
  <c r="P114" i="25"/>
  <c r="O118" i="25" s="1"/>
  <c r="P118" i="25" s="1"/>
  <c r="AG67" i="25"/>
  <c r="AG66" i="25"/>
  <c r="AB89" i="25"/>
  <c r="AA117" i="25" s="1"/>
  <c r="AB117" i="25" s="1"/>
  <c r="Z89" i="25"/>
  <c r="Y117" i="25" s="1"/>
  <c r="Z117" i="25" s="1"/>
  <c r="V69" i="25"/>
  <c r="AG23" i="25"/>
  <c r="Z114" i="25"/>
  <c r="Y118" i="25" s="1"/>
  <c r="Z118" i="25" s="1"/>
  <c r="X114" i="25"/>
  <c r="W118" i="25" s="1"/>
  <c r="X118" i="25" s="1"/>
  <c r="Z69" i="25"/>
  <c r="T114" i="25"/>
  <c r="S118" i="25" s="1"/>
  <c r="T118" i="25" s="1"/>
  <c r="AG24" i="25"/>
  <c r="AG68" i="25"/>
  <c r="R89" i="25"/>
  <c r="Q117" i="25" s="1"/>
  <c r="R117" i="25" s="1"/>
  <c r="AG52" i="25"/>
  <c r="AG33" i="25"/>
  <c r="R114" i="25"/>
  <c r="Q118" i="25" s="1"/>
  <c r="R118" i="25" s="1"/>
  <c r="L117" i="25"/>
  <c r="X69" i="25"/>
  <c r="AG80" i="25"/>
  <c r="AG41" i="25"/>
  <c r="P44" i="25"/>
  <c r="AG82" i="25"/>
  <c r="AG85" i="25"/>
  <c r="AG54" i="25"/>
  <c r="P69" i="25"/>
  <c r="AG56" i="25"/>
  <c r="AG60" i="25"/>
  <c r="AG39" i="25"/>
  <c r="L44" i="25"/>
  <c r="AG19" i="25"/>
  <c r="AB44" i="25"/>
  <c r="L118" i="25"/>
  <c r="L69" i="25"/>
  <c r="AG49" i="25"/>
  <c r="R44" i="25"/>
  <c r="AB114" i="25"/>
  <c r="AA118" i="25" s="1"/>
  <c r="AB118" i="25" s="1"/>
  <c r="AG86" i="25"/>
  <c r="X89" i="25"/>
  <c r="W117" i="25" s="1"/>
  <c r="X117" i="25" s="1"/>
  <c r="AG94" i="25"/>
  <c r="AG88" i="25"/>
  <c r="AB69" i="25"/>
  <c r="AG79" i="25"/>
  <c r="X44" i="25"/>
  <c r="AG51" i="25"/>
  <c r="AG27" i="25"/>
  <c r="AG43" i="25"/>
  <c r="AG53" i="25"/>
  <c r="T89" i="25"/>
  <c r="S117" i="25" s="1"/>
  <c r="T117" i="25" s="1"/>
  <c r="S10" i="25" s="1"/>
  <c r="AD44" i="25"/>
  <c r="Z44" i="25"/>
  <c r="AD69" i="25"/>
  <c r="AG81" i="25"/>
  <c r="N69" i="25"/>
  <c r="AG25" i="25"/>
  <c r="AG21" i="25"/>
  <c r="AG58" i="25"/>
  <c r="AG63" i="25"/>
  <c r="AG37" i="25"/>
  <c r="N44" i="25"/>
  <c r="S73" i="25" l="1"/>
  <c r="T73" i="25" s="1"/>
  <c r="S9" i="25" s="1"/>
  <c r="S11" i="25" s="1"/>
  <c r="S12" i="25" s="1"/>
  <c r="S13" i="25" s="1"/>
  <c r="S14" i="25" s="1"/>
  <c r="U73" i="25"/>
  <c r="V73" i="25" s="1"/>
  <c r="U72" i="25"/>
  <c r="V72" i="25" s="1"/>
  <c r="U9" i="25" s="1"/>
  <c r="U11" i="25" s="1"/>
  <c r="U12" i="25" s="1"/>
  <c r="U13" i="25" s="1"/>
  <c r="U14" i="25" s="1"/>
  <c r="AC10" i="25"/>
  <c r="AA10" i="25"/>
  <c r="AG114" i="25"/>
  <c r="AG118" i="25"/>
  <c r="O10" i="25"/>
  <c r="W10" i="25"/>
  <c r="Y10" i="25"/>
  <c r="Q10" i="25"/>
  <c r="M72" i="25"/>
  <c r="N72" i="25" s="1"/>
  <c r="M73" i="25"/>
  <c r="N73" i="25" s="1"/>
  <c r="AC72" i="25"/>
  <c r="AD72" i="25" s="1"/>
  <c r="AC73" i="25"/>
  <c r="AD73" i="25" s="1"/>
  <c r="W73" i="25"/>
  <c r="X73" i="25" s="1"/>
  <c r="W72" i="25"/>
  <c r="X72" i="25" s="1"/>
  <c r="K10" i="25"/>
  <c r="AA72" i="25"/>
  <c r="AB72" i="25" s="1"/>
  <c r="AA73" i="25"/>
  <c r="AB73" i="25" s="1"/>
  <c r="AG117" i="25"/>
  <c r="Q73" i="25"/>
  <c r="R73" i="25" s="1"/>
  <c r="Q72" i="25"/>
  <c r="R72" i="25" s="1"/>
  <c r="Q9" i="25" s="1"/>
  <c r="Q11" i="25" s="1"/>
  <c r="Q12" i="25" s="1"/>
  <c r="Q13" i="25" s="1"/>
  <c r="Q14" i="25" s="1"/>
  <c r="AG44" i="25"/>
  <c r="AG89" i="25"/>
  <c r="AG69" i="25"/>
  <c r="K72" i="25"/>
  <c r="K73" i="25"/>
  <c r="Y72" i="25"/>
  <c r="Z72" i="25" s="1"/>
  <c r="Y73" i="25"/>
  <c r="Z73" i="25" s="1"/>
  <c r="O73" i="25"/>
  <c r="P73" i="25" s="1"/>
  <c r="O72" i="25"/>
  <c r="P72" i="25" s="1"/>
  <c r="O9" i="25" l="1"/>
  <c r="O11" i="25" s="1"/>
  <c r="O12" i="25" s="1"/>
  <c r="O13" i="25" s="1"/>
  <c r="O14" i="25" s="1"/>
  <c r="W9" i="25"/>
  <c r="W11" i="25" s="1"/>
  <c r="W12" i="25" s="1"/>
  <c r="W13" i="25" s="1"/>
  <c r="W14" i="25" s="1"/>
  <c r="Y9" i="25"/>
  <c r="Y11" i="25" s="1"/>
  <c r="Y12" i="25" s="1"/>
  <c r="Y13" i="25" s="1"/>
  <c r="Y14" i="25" s="1"/>
  <c r="AA9" i="25"/>
  <c r="AA11" i="25" s="1"/>
  <c r="AA12" i="25" s="1"/>
  <c r="AA13" i="25" s="1"/>
  <c r="AA14" i="25" s="1"/>
  <c r="M9" i="25"/>
  <c r="M11" i="25" s="1"/>
  <c r="M12" i="25" s="1"/>
  <c r="M13" i="25" s="1"/>
  <c r="M14" i="25" s="1"/>
  <c r="L73" i="25"/>
  <c r="AG73" i="25"/>
  <c r="AC9" i="25"/>
  <c r="AC11" i="25" s="1"/>
  <c r="AC12" i="25" s="1"/>
  <c r="AC13" i="25" s="1"/>
  <c r="AC14" i="25" s="1"/>
  <c r="AG72" i="25"/>
  <c r="L72" i="25"/>
  <c r="K9" i="25" l="1"/>
  <c r="K11" i="25" s="1"/>
  <c r="K12" i="25" s="1"/>
  <c r="K13" i="25" s="1"/>
  <c r="K14" i="25" s="1"/>
  <c r="AF14" i="25" s="1"/>
  <c r="BO3" i="15" l="1"/>
  <c r="AJ2" i="16" l="1"/>
  <c r="AJ2" i="28"/>
  <c r="Z2" i="18"/>
  <c r="BE50" i="15"/>
  <c r="AE2" i="25"/>
  <c r="AG2" i="18" l="1"/>
  <c r="BC2" i="16"/>
  <c r="A33" i="18" l="1"/>
  <c r="A34" i="18" l="1"/>
  <c r="A35" i="18"/>
  <c r="A37" i="18" l="1"/>
  <c r="A36" i="18"/>
  <c r="A40" i="18" l="1"/>
  <c r="A39" i="18"/>
  <c r="A38" i="18"/>
  <c r="A41" i="18" l="1"/>
  <c r="A42" i="18" l="1"/>
  <c r="A43" i="18" l="1"/>
  <c r="A44" i="18" s="1"/>
  <c r="A45" i="18" s="1"/>
  <c r="A46" i="18" s="1"/>
  <c r="A47" i="18" s="1"/>
  <c r="A48" i="18" s="1"/>
  <c r="A49" i="18" s="1"/>
  <c r="A50" i="18" s="1"/>
  <c r="L54" i="15" l="1"/>
  <c r="B30" i="18" l="1"/>
  <c r="AF50" i="18" l="1"/>
  <c r="AF49" i="18"/>
  <c r="AF48" i="18"/>
  <c r="AF47" i="18"/>
  <c r="AF46" i="18"/>
  <c r="AF45" i="18"/>
  <c r="AF44" i="18"/>
  <c r="AF43" i="18"/>
  <c r="AF42" i="18"/>
  <c r="AF41" i="18"/>
  <c r="AF40" i="18"/>
  <c r="AF39" i="18"/>
  <c r="AF38" i="18"/>
  <c r="AF37" i="18"/>
  <c r="AF36" i="18"/>
  <c r="AF35" i="18"/>
  <c r="AF34" i="18"/>
  <c r="AF33" i="18"/>
  <c r="AF32" i="18"/>
  <c r="AF26" i="18"/>
  <c r="AF25" i="18"/>
  <c r="AF24" i="18"/>
  <c r="AF23" i="18"/>
  <c r="AF22" i="18"/>
  <c r="AF21" i="18"/>
  <c r="AF20" i="18"/>
  <c r="AF19" i="18"/>
  <c r="AG7" i="18"/>
  <c r="AG8" i="18"/>
  <c r="A19" i="18"/>
  <c r="A20" i="18" s="1"/>
  <c r="J19" i="18"/>
  <c r="T19" i="18" s="1"/>
  <c r="J20" i="18"/>
  <c r="N20" i="18" s="1"/>
  <c r="A21" i="18"/>
  <c r="J21" i="18"/>
  <c r="T21" i="18" s="1"/>
  <c r="A22" i="18"/>
  <c r="A24" i="18" s="1"/>
  <c r="J22" i="18"/>
  <c r="T22" i="18" s="1"/>
  <c r="A23" i="18"/>
  <c r="J23" i="18"/>
  <c r="T23" i="18" s="1"/>
  <c r="J24" i="18"/>
  <c r="T24" i="18" s="1"/>
  <c r="J25" i="18"/>
  <c r="T25" i="18" s="1"/>
  <c r="J26" i="18"/>
  <c r="V26" i="18" s="1"/>
  <c r="K27" i="18"/>
  <c r="M27" i="18"/>
  <c r="O27" i="18"/>
  <c r="Q27" i="18"/>
  <c r="S27" i="18"/>
  <c r="U27" i="18"/>
  <c r="W27" i="18"/>
  <c r="Y27" i="18"/>
  <c r="AA27" i="18"/>
  <c r="AC27" i="18"/>
  <c r="A32" i="18"/>
  <c r="J32" i="18"/>
  <c r="T32" i="18" s="1"/>
  <c r="J33" i="18"/>
  <c r="L33" i="18" s="1"/>
  <c r="J34" i="18"/>
  <c r="T34" i="18" s="1"/>
  <c r="J35" i="18"/>
  <c r="P35" i="18" s="1"/>
  <c r="J36" i="18"/>
  <c r="Z36" i="18" s="1"/>
  <c r="J37" i="18"/>
  <c r="X37" i="18" s="1"/>
  <c r="J38" i="18"/>
  <c r="P38" i="18" s="1"/>
  <c r="J39" i="18"/>
  <c r="P39" i="18" s="1"/>
  <c r="J40" i="18"/>
  <c r="N40" i="18" s="1"/>
  <c r="J41" i="18"/>
  <c r="N41" i="18" s="1"/>
  <c r="J42" i="18"/>
  <c r="V42" i="18" s="1"/>
  <c r="J43" i="18"/>
  <c r="R43" i="18" s="1"/>
  <c r="J44" i="18"/>
  <c r="N44" i="18" s="1"/>
  <c r="J45" i="18"/>
  <c r="N45" i="18" s="1"/>
  <c r="J46" i="18"/>
  <c r="V46" i="18" s="1"/>
  <c r="J47" i="18"/>
  <c r="R47" i="18" s="1"/>
  <c r="J48" i="18"/>
  <c r="N48" i="18" s="1"/>
  <c r="J49" i="18"/>
  <c r="N49" i="18" s="1"/>
  <c r="J50" i="18"/>
  <c r="V50" i="18" s="1"/>
  <c r="J51" i="18"/>
  <c r="R51" i="18" s="1"/>
  <c r="K52" i="18"/>
  <c r="M52" i="18"/>
  <c r="O52" i="18"/>
  <c r="Q52" i="18"/>
  <c r="S52" i="18"/>
  <c r="U52" i="18"/>
  <c r="W52" i="18"/>
  <c r="Y52" i="18"/>
  <c r="AA52" i="18"/>
  <c r="AC52" i="18"/>
  <c r="V22" i="18" l="1"/>
  <c r="R26" i="18"/>
  <c r="B17" i="18"/>
  <c r="Z22" i="18"/>
  <c r="Z21" i="18"/>
  <c r="R22" i="18"/>
  <c r="AD37" i="18"/>
  <c r="R21" i="18"/>
  <c r="P21" i="18"/>
  <c r="T45" i="18"/>
  <c r="T51" i="18"/>
  <c r="P42" i="18"/>
  <c r="T37" i="18"/>
  <c r="AD42" i="18"/>
  <c r="V45" i="18"/>
  <c r="N42" i="18"/>
  <c r="AB42" i="18"/>
  <c r="X42" i="18"/>
  <c r="Z42" i="18"/>
  <c r="T42" i="18"/>
  <c r="X40" i="18"/>
  <c r="N21" i="18"/>
  <c r="AD38" i="18"/>
  <c r="V24" i="18"/>
  <c r="T40" i="18"/>
  <c r="P22" i="18"/>
  <c r="X22" i="18"/>
  <c r="L22" i="18"/>
  <c r="AB22" i="18"/>
  <c r="AD22" i="18"/>
  <c r="L38" i="18"/>
  <c r="P20" i="18"/>
  <c r="P43" i="18"/>
  <c r="AD43" i="18"/>
  <c r="V40" i="18"/>
  <c r="Z50" i="18"/>
  <c r="L26" i="18"/>
  <c r="R20" i="18"/>
  <c r="AB49" i="18"/>
  <c r="AB48" i="18"/>
  <c r="AD48" i="18"/>
  <c r="T46" i="18"/>
  <c r="X46" i="18"/>
  <c r="AB46" i="18"/>
  <c r="Z45" i="18"/>
  <c r="V44" i="18"/>
  <c r="X43" i="18"/>
  <c r="Z41" i="18"/>
  <c r="P40" i="18"/>
  <c r="R39" i="18"/>
  <c r="AB39" i="18"/>
  <c r="N38" i="18"/>
  <c r="X38" i="18"/>
  <c r="AB38" i="18"/>
  <c r="V38" i="18"/>
  <c r="Z38" i="18"/>
  <c r="R38" i="18"/>
  <c r="AB35" i="18"/>
  <c r="X35" i="18"/>
  <c r="R34" i="18"/>
  <c r="V34" i="18"/>
  <c r="X34" i="18"/>
  <c r="R32" i="18"/>
  <c r="V32" i="18"/>
  <c r="N51" i="18"/>
  <c r="AB50" i="18"/>
  <c r="N50" i="18"/>
  <c r="R50" i="18"/>
  <c r="T50" i="18"/>
  <c r="X50" i="18"/>
  <c r="P50" i="18"/>
  <c r="AD50" i="18"/>
  <c r="L50" i="18"/>
  <c r="AD49" i="18"/>
  <c r="X49" i="18"/>
  <c r="Z49" i="18"/>
  <c r="Z48" i="18"/>
  <c r="T48" i="18"/>
  <c r="X48" i="18"/>
  <c r="R48" i="18"/>
  <c r="V48" i="18"/>
  <c r="L47" i="18"/>
  <c r="Z47" i="18"/>
  <c r="V47" i="18"/>
  <c r="P46" i="18"/>
  <c r="R46" i="18"/>
  <c r="L46" i="18"/>
  <c r="N46" i="18"/>
  <c r="Z46" i="18"/>
  <c r="AD46" i="18"/>
  <c r="T44" i="18"/>
  <c r="L44" i="18"/>
  <c r="X44" i="18"/>
  <c r="R44" i="18"/>
  <c r="P44" i="18"/>
  <c r="AD44" i="18"/>
  <c r="Z44" i="18"/>
  <c r="L43" i="18"/>
  <c r="L42" i="18"/>
  <c r="R42" i="18"/>
  <c r="X41" i="18"/>
  <c r="L41" i="18"/>
  <c r="AB40" i="18"/>
  <c r="R40" i="18"/>
  <c r="AD40" i="18"/>
  <c r="V39" i="18"/>
  <c r="Z39" i="18"/>
  <c r="L39" i="18"/>
  <c r="T38" i="18"/>
  <c r="N37" i="18"/>
  <c r="Z37" i="18"/>
  <c r="P37" i="18"/>
  <c r="AB36" i="18"/>
  <c r="V36" i="18"/>
  <c r="L36" i="18"/>
  <c r="R36" i="18"/>
  <c r="V35" i="18"/>
  <c r="R35" i="18"/>
  <c r="L35" i="18"/>
  <c r="P34" i="18"/>
  <c r="L34" i="18"/>
  <c r="X33" i="18"/>
  <c r="AB33" i="18"/>
  <c r="Z33" i="18"/>
  <c r="AD33" i="18"/>
  <c r="T33" i="18"/>
  <c r="N33" i="18"/>
  <c r="P32" i="18"/>
  <c r="T26" i="18"/>
  <c r="AB26" i="18"/>
  <c r="AD26" i="18"/>
  <c r="N26" i="18"/>
  <c r="Z26" i="18"/>
  <c r="R24" i="18"/>
  <c r="Z24" i="18"/>
  <c r="P24" i="18"/>
  <c r="L23" i="18"/>
  <c r="N22" i="18"/>
  <c r="AB21" i="18"/>
  <c r="X21" i="18"/>
  <c r="L21" i="18"/>
  <c r="AD21" i="18"/>
  <c r="AD20" i="18"/>
  <c r="T20" i="18"/>
  <c r="V20" i="18"/>
  <c r="AB20" i="18"/>
  <c r="AB19" i="18"/>
  <c r="X26" i="18"/>
  <c r="AB25" i="18"/>
  <c r="N25" i="18"/>
  <c r="P25" i="18"/>
  <c r="X25" i="18"/>
  <c r="AD25" i="18"/>
  <c r="AB24" i="18"/>
  <c r="X24" i="18"/>
  <c r="N24" i="18"/>
  <c r="L24" i="18"/>
  <c r="AD24" i="18"/>
  <c r="P23" i="18"/>
  <c r="V23" i="18"/>
  <c r="R23" i="18"/>
  <c r="V21" i="18"/>
  <c r="L20" i="18"/>
  <c r="X20" i="18"/>
  <c r="Z20" i="18"/>
  <c r="V19" i="18"/>
  <c r="AD19" i="18"/>
  <c r="R19" i="18"/>
  <c r="X19" i="18"/>
  <c r="P19" i="18"/>
  <c r="Z19" i="18"/>
  <c r="L19" i="18"/>
  <c r="A25" i="18"/>
  <c r="A26" i="18" s="1"/>
  <c r="AF27" i="18"/>
  <c r="N19" i="18"/>
  <c r="Z23" i="18"/>
  <c r="AD23" i="18"/>
  <c r="Z25" i="18"/>
  <c r="V25" i="18"/>
  <c r="R33" i="18"/>
  <c r="V33" i="18"/>
  <c r="N35" i="18"/>
  <c r="P36" i="18"/>
  <c r="T39" i="18"/>
  <c r="L45" i="18"/>
  <c r="T49" i="18"/>
  <c r="AD39" i="18"/>
  <c r="X45" i="18"/>
  <c r="AB32" i="18"/>
  <c r="AD32" i="18"/>
  <c r="AB34" i="18"/>
  <c r="AD34" i="18"/>
  <c r="X36" i="18"/>
  <c r="AB37" i="18"/>
  <c r="T43" i="18"/>
  <c r="AB51" i="18"/>
  <c r="AD36" i="18"/>
  <c r="T36" i="18"/>
  <c r="V49" i="18"/>
  <c r="Z43" i="18"/>
  <c r="Z51" i="18"/>
  <c r="R45" i="18"/>
  <c r="R37" i="18"/>
  <c r="P47" i="18"/>
  <c r="AB23" i="18"/>
  <c r="X23" i="18"/>
  <c r="N23" i="18"/>
  <c r="P33" i="18"/>
  <c r="AD35" i="18"/>
  <c r="T35" i="18"/>
  <c r="N39" i="18"/>
  <c r="T41" i="18"/>
  <c r="AB45" i="18"/>
  <c r="Z32" i="18"/>
  <c r="N32" i="18"/>
  <c r="Z34" i="18"/>
  <c r="N34" i="18"/>
  <c r="V37" i="18"/>
  <c r="L37" i="18"/>
  <c r="T47" i="18"/>
  <c r="L51" i="18"/>
  <c r="N36" i="18"/>
  <c r="AD47" i="18"/>
  <c r="X47" i="18"/>
  <c r="X51" i="18"/>
  <c r="AD41" i="18"/>
  <c r="Z35" i="18"/>
  <c r="AD45" i="18"/>
  <c r="L32" i="18"/>
  <c r="V51" i="18"/>
  <c r="X32" i="18"/>
  <c r="AF52" i="18"/>
  <c r="R25" i="18"/>
  <c r="L25" i="18"/>
  <c r="AB41" i="18"/>
  <c r="L49" i="18"/>
  <c r="L40" i="18"/>
  <c r="AB44" i="18"/>
  <c r="L48" i="18"/>
  <c r="P26" i="18"/>
  <c r="P41" i="18"/>
  <c r="AB43" i="18"/>
  <c r="P45" i="18"/>
  <c r="AB47" i="18"/>
  <c r="P49" i="18"/>
  <c r="AD51" i="18"/>
  <c r="N43" i="18"/>
  <c r="N47" i="18"/>
  <c r="V43" i="18"/>
  <c r="V41" i="18"/>
  <c r="P48" i="18"/>
  <c r="X39" i="18"/>
  <c r="R49" i="18"/>
  <c r="R41" i="18"/>
  <c r="Z40" i="18"/>
  <c r="P51" i="18"/>
  <c r="AG32" i="18" l="1"/>
  <c r="AG51" i="18"/>
  <c r="AG22" i="18"/>
  <c r="AG38" i="18"/>
  <c r="AG42" i="18"/>
  <c r="AG46" i="18"/>
  <c r="AG35" i="18"/>
  <c r="AG50" i="18"/>
  <c r="AG21" i="18"/>
  <c r="AG34" i="18"/>
  <c r="AG33" i="18"/>
  <c r="AG45" i="18"/>
  <c r="AG37" i="18"/>
  <c r="AG36" i="18"/>
  <c r="AG47" i="18"/>
  <c r="AG44" i="18"/>
  <c r="AD52" i="18"/>
  <c r="AC56" i="18" s="1"/>
  <c r="AD56" i="18" s="1"/>
  <c r="X52" i="18"/>
  <c r="W56" i="18" s="1"/>
  <c r="X56" i="18" s="1"/>
  <c r="AG19" i="18"/>
  <c r="AG20" i="18"/>
  <c r="AG24" i="18"/>
  <c r="R27" i="18"/>
  <c r="X27" i="18"/>
  <c r="N27" i="18"/>
  <c r="V27" i="18"/>
  <c r="AG23" i="18"/>
  <c r="Z27" i="18"/>
  <c r="AB27" i="18"/>
  <c r="T52" i="18"/>
  <c r="S56" i="18" s="1"/>
  <c r="T56" i="18" s="1"/>
  <c r="T27" i="18"/>
  <c r="N52" i="18"/>
  <c r="M56" i="18" s="1"/>
  <c r="N56" i="18" s="1"/>
  <c r="Z52" i="18"/>
  <c r="Y56" i="18" s="1"/>
  <c r="Z56" i="18" s="1"/>
  <c r="P27" i="18"/>
  <c r="AG43" i="18"/>
  <c r="AD27" i="18"/>
  <c r="R52" i="18"/>
  <c r="Q56" i="18" s="1"/>
  <c r="R56" i="18" s="1"/>
  <c r="AG48" i="18"/>
  <c r="AG49" i="18"/>
  <c r="V52" i="18"/>
  <c r="U56" i="18" s="1"/>
  <c r="V56" i="18" s="1"/>
  <c r="P52" i="18"/>
  <c r="O56" i="18" s="1"/>
  <c r="P56" i="18" s="1"/>
  <c r="AB52" i="18"/>
  <c r="AA56" i="18" s="1"/>
  <c r="AB56" i="18" s="1"/>
  <c r="AG41" i="18"/>
  <c r="AG40" i="18"/>
  <c r="L52" i="18"/>
  <c r="K56" i="18" s="1"/>
  <c r="AG25" i="18"/>
  <c r="L27" i="18"/>
  <c r="K55" i="18" s="1"/>
  <c r="L55" i="18" s="1"/>
  <c r="AG39" i="18"/>
  <c r="AG26" i="18"/>
  <c r="AC55" i="18" l="1"/>
  <c r="U55" i="18"/>
  <c r="O55" i="18"/>
  <c r="AA55" i="18"/>
  <c r="M55" i="18"/>
  <c r="S55" i="18"/>
  <c r="Y55" i="18"/>
  <c r="W55" i="18"/>
  <c r="Q55" i="18"/>
  <c r="AG52" i="18"/>
  <c r="AG27" i="18"/>
  <c r="AG56" i="18"/>
  <c r="L56" i="18"/>
  <c r="X55" i="18" l="1"/>
  <c r="W9" i="18" s="1"/>
  <c r="AB55" i="18"/>
  <c r="AA9" i="18" s="1"/>
  <c r="Z55" i="18"/>
  <c r="Y9" i="18" s="1"/>
  <c r="P55" i="18"/>
  <c r="O9" i="18" s="1"/>
  <c r="T55" i="18"/>
  <c r="S9" i="18" s="1"/>
  <c r="V55" i="18"/>
  <c r="U9" i="18" s="1"/>
  <c r="U11" i="18" s="1"/>
  <c r="R55" i="18"/>
  <c r="Q9" i="18" s="1"/>
  <c r="N55" i="18"/>
  <c r="M9" i="18" s="1"/>
  <c r="AD55" i="18"/>
  <c r="AC9" i="18" s="1"/>
  <c r="AC11" i="18" s="1"/>
  <c r="AG55" i="18"/>
  <c r="K9" i="18"/>
  <c r="K11" i="18" l="1"/>
  <c r="K12" i="18" s="1"/>
  <c r="S11" i="18"/>
  <c r="S12" i="18" s="1"/>
  <c r="O11" i="18"/>
  <c r="O12" i="18" s="1"/>
  <c r="Y11" i="18"/>
  <c r="Y12" i="18" s="1"/>
  <c r="AA11" i="18"/>
  <c r="AA12" i="18" s="1"/>
  <c r="W11" i="18"/>
  <c r="W12" i="18" s="1"/>
  <c r="M11" i="18"/>
  <c r="M12" i="18" s="1"/>
  <c r="Q11" i="18"/>
  <c r="Q12" i="18" s="1"/>
  <c r="AC12" i="18"/>
  <c r="U12" i="18"/>
  <c r="AF14" i="18" l="1"/>
  <c r="A150" i="18" l="1"/>
  <c r="A162" i="28" l="1"/>
  <c r="A177" i="28"/>
  <c r="U31" i="16" l="1"/>
  <c r="U35" i="16" l="1"/>
</calcChain>
</file>

<file path=xl/sharedStrings.xml><?xml version="1.0" encoding="utf-8"?>
<sst xmlns="http://schemas.openxmlformats.org/spreadsheetml/2006/main" count="815" uniqueCount="263">
  <si>
    <t>改修工法</t>
    <rPh sb="0" eb="2">
      <t>カイシュウ</t>
    </rPh>
    <rPh sb="2" eb="4">
      <t>コウホウ</t>
    </rPh>
    <phoneticPr fontId="7"/>
  </si>
  <si>
    <t>窓番号</t>
    <rPh sb="0" eb="1">
      <t>マド</t>
    </rPh>
    <rPh sb="1" eb="3">
      <t>バンゴウ</t>
    </rPh>
    <phoneticPr fontId="7"/>
  </si>
  <si>
    <t>×</t>
    <phoneticPr fontId="7"/>
  </si>
  <si>
    <t>面積（㎡）</t>
    <phoneticPr fontId="7"/>
  </si>
  <si>
    <t>=</t>
    <phoneticPr fontId="7"/>
  </si>
  <si>
    <t>面積（㎡）</t>
    <rPh sb="0" eb="2">
      <t>メンセキ</t>
    </rPh>
    <phoneticPr fontId="7"/>
  </si>
  <si>
    <t>住戸タイプ別　小計</t>
    <rPh sb="0" eb="2">
      <t>ジュウコ</t>
    </rPh>
    <rPh sb="5" eb="6">
      <t>ベツ</t>
    </rPh>
    <rPh sb="7" eb="9">
      <t>ショウケイ</t>
    </rPh>
    <phoneticPr fontId="4"/>
  </si>
  <si>
    <t>…申請者入力欄</t>
    <rPh sb="1" eb="4">
      <t>シンセイシャ</t>
    </rPh>
    <rPh sb="4" eb="6">
      <t>ニュウリョク</t>
    </rPh>
    <rPh sb="6" eb="7">
      <t>ラン</t>
    </rPh>
    <phoneticPr fontId="4"/>
  </si>
  <si>
    <t>□</t>
  </si>
  <si>
    <t>住戸タイプ</t>
    <rPh sb="0" eb="2">
      <t>ジュウコ</t>
    </rPh>
    <phoneticPr fontId="4"/>
  </si>
  <si>
    <t>年</t>
    <rPh sb="0" eb="1">
      <t>ネン</t>
    </rPh>
    <phoneticPr fontId="4"/>
  </si>
  <si>
    <t>月</t>
    <rPh sb="0" eb="1">
      <t>ツキ</t>
    </rPh>
    <phoneticPr fontId="4"/>
  </si>
  <si>
    <t>日</t>
    <rPh sb="0" eb="1">
      <t>ヒ</t>
    </rPh>
    <phoneticPr fontId="4"/>
  </si>
  <si>
    <t>※以降は全て「単住戸」当たりの数字を入力すること。</t>
    <rPh sb="1" eb="3">
      <t>イコウ</t>
    </rPh>
    <rPh sb="4" eb="5">
      <t>スベ</t>
    </rPh>
    <rPh sb="7" eb="8">
      <t>タン</t>
    </rPh>
    <rPh sb="8" eb="10">
      <t>ジュウコ</t>
    </rPh>
    <rPh sb="11" eb="12">
      <t>ア</t>
    </rPh>
    <rPh sb="15" eb="17">
      <t>スウジ</t>
    </rPh>
    <rPh sb="18" eb="20">
      <t>ニュウリョク</t>
    </rPh>
    <phoneticPr fontId="4"/>
  </si>
  <si>
    <t>戸数合計</t>
    <rPh sb="0" eb="2">
      <t>コスウ</t>
    </rPh>
    <rPh sb="2" eb="4">
      <t>ゴウケイ</t>
    </rPh>
    <phoneticPr fontId="4"/>
  </si>
  <si>
    <t>ガラスサイズ（mm）　
幅（W）×高さ（H)</t>
    <rPh sb="12" eb="13">
      <t>ハバ</t>
    </rPh>
    <rPh sb="17" eb="18">
      <t>タカ</t>
    </rPh>
    <phoneticPr fontId="7"/>
  </si>
  <si>
    <t>窓サイズ（mm）
幅（W）×高さ（H)</t>
    <rPh sb="0" eb="1">
      <t>マド</t>
    </rPh>
    <rPh sb="9" eb="10">
      <t>ハバ</t>
    </rPh>
    <rPh sb="14" eb="15">
      <t>タカ</t>
    </rPh>
    <phoneticPr fontId="7"/>
  </si>
  <si>
    <t>申請者</t>
    <rPh sb="0" eb="3">
      <t>シンセイシャ</t>
    </rPh>
    <phoneticPr fontId="4"/>
  </si>
  <si>
    <t>郵便番号</t>
    <rPh sb="0" eb="4">
      <t>ユウビンバンゴウ</t>
    </rPh>
    <phoneticPr fontId="4"/>
  </si>
  <si>
    <t>住所</t>
    <rPh sb="0" eb="2">
      <t>ジュウショ</t>
    </rPh>
    <phoneticPr fontId="4"/>
  </si>
  <si>
    <t>氏名</t>
    <rPh sb="0" eb="2">
      <t>シメイ</t>
    </rPh>
    <phoneticPr fontId="4"/>
  </si>
  <si>
    <t>会社名</t>
    <rPh sb="0" eb="2">
      <t>カイシャ</t>
    </rPh>
    <rPh sb="2" eb="3">
      <t>メイ</t>
    </rPh>
    <phoneticPr fontId="4"/>
  </si>
  <si>
    <t>手続代行者</t>
    <rPh sb="0" eb="2">
      <t>テツヅ</t>
    </rPh>
    <rPh sb="2" eb="5">
      <t>ダイコウシャ</t>
    </rPh>
    <phoneticPr fontId="4"/>
  </si>
  <si>
    <t>申請者区分</t>
    <rPh sb="0" eb="3">
      <t>シンセイシャ</t>
    </rPh>
    <rPh sb="3" eb="5">
      <t>クブン</t>
    </rPh>
    <phoneticPr fontId="4"/>
  </si>
  <si>
    <t>住宅区分</t>
    <rPh sb="0" eb="2">
      <t>ジュウタク</t>
    </rPh>
    <rPh sb="2" eb="4">
      <t>クブン</t>
    </rPh>
    <phoneticPr fontId="4"/>
  </si>
  <si>
    <t>電話番号</t>
    <rPh sb="0" eb="2">
      <t>デンワ</t>
    </rPh>
    <rPh sb="2" eb="4">
      <t>バンゴウ</t>
    </rPh>
    <phoneticPr fontId="4"/>
  </si>
  <si>
    <t>ＦＡＸ番号</t>
    <rPh sb="3" eb="5">
      <t>バンゴウ</t>
    </rPh>
    <phoneticPr fontId="4"/>
  </si>
  <si>
    <t>緊急連絡先
（携帯等）</t>
    <rPh sb="0" eb="2">
      <t>キンキュウ</t>
    </rPh>
    <rPh sb="2" eb="5">
      <t>レンラクサキ</t>
    </rPh>
    <rPh sb="7" eb="9">
      <t>ケイタイ</t>
    </rPh>
    <rPh sb="9" eb="10">
      <t>ナド</t>
    </rPh>
    <phoneticPr fontId="4"/>
  </si>
  <si>
    <t>所　属</t>
    <rPh sb="0" eb="1">
      <t>トコロ</t>
    </rPh>
    <rPh sb="2" eb="3">
      <t>ゾク</t>
    </rPh>
    <phoneticPr fontId="4"/>
  </si>
  <si>
    <t>担当者</t>
    <rPh sb="0" eb="3">
      <t>タントウシャ</t>
    </rPh>
    <phoneticPr fontId="4"/>
  </si>
  <si>
    <t>住　所</t>
    <rPh sb="0" eb="1">
      <t>ジュウ</t>
    </rPh>
    <rPh sb="2" eb="3">
      <t>ショ</t>
    </rPh>
    <phoneticPr fontId="4"/>
  </si>
  <si>
    <t>暴力団排除に関する誓約事項</t>
    <rPh sb="0" eb="3">
      <t>ボウリョクダン</t>
    </rPh>
    <phoneticPr fontId="4"/>
  </si>
  <si>
    <t>記</t>
  </si>
  <si>
    <t>生年月日</t>
    <rPh sb="0" eb="2">
      <t>セイネン</t>
    </rPh>
    <rPh sb="2" eb="4">
      <t>ガッピ</t>
    </rPh>
    <phoneticPr fontId="4"/>
  </si>
  <si>
    <t>-</t>
  </si>
  <si>
    <t>窓数</t>
    <phoneticPr fontId="7"/>
  </si>
  <si>
    <t>枚数</t>
    <phoneticPr fontId="7"/>
  </si>
  <si>
    <t>戸数</t>
    <rPh sb="0" eb="2">
      <t>コスウ</t>
    </rPh>
    <phoneticPr fontId="4"/>
  </si>
  <si>
    <t>グレード</t>
    <phoneticPr fontId="4"/>
  </si>
  <si>
    <t>補助単価</t>
    <rPh sb="0" eb="2">
      <t>ホジョ</t>
    </rPh>
    <rPh sb="2" eb="4">
      <t>タンカ</t>
    </rPh>
    <phoneticPr fontId="4"/>
  </si>
  <si>
    <t>G1</t>
    <phoneticPr fontId="4"/>
  </si>
  <si>
    <t>G2</t>
    <phoneticPr fontId="4"/>
  </si>
  <si>
    <t>グレード</t>
    <phoneticPr fontId="7"/>
  </si>
  <si>
    <t>施工面積</t>
    <rPh sb="0" eb="2">
      <t>セコウ</t>
    </rPh>
    <rPh sb="2" eb="4">
      <t>メンセキ</t>
    </rPh>
    <phoneticPr fontId="4"/>
  </si>
  <si>
    <t>住戸タイプ数</t>
    <rPh sb="0" eb="2">
      <t>ジュウコ</t>
    </rPh>
    <rPh sb="5" eb="6">
      <t>スウ</t>
    </rPh>
    <phoneticPr fontId="4"/>
  </si>
  <si>
    <t>明細書</t>
    <rPh sb="0" eb="3">
      <t>メイサイショ</t>
    </rPh>
    <phoneticPr fontId="7"/>
  </si>
  <si>
    <t>窓数計</t>
    <rPh sb="2" eb="3">
      <t>ケイ</t>
    </rPh>
    <phoneticPr fontId="4"/>
  </si>
  <si>
    <t>面積計（㎡）</t>
    <rPh sb="0" eb="2">
      <t>メンセキ</t>
    </rPh>
    <rPh sb="2" eb="3">
      <t>ケイ</t>
    </rPh>
    <phoneticPr fontId="4"/>
  </si>
  <si>
    <t>枚数計</t>
    <rPh sb="2" eb="3">
      <t>ケイ</t>
    </rPh>
    <phoneticPr fontId="4"/>
  </si>
  <si>
    <t>■合計</t>
    <rPh sb="1" eb="3">
      <t>ゴウケイ</t>
    </rPh>
    <phoneticPr fontId="4"/>
  </si>
  <si>
    <t>グレード別施工面積合計</t>
    <rPh sb="4" eb="5">
      <t>ベツ</t>
    </rPh>
    <rPh sb="5" eb="7">
      <t>セコウ</t>
    </rPh>
    <rPh sb="7" eb="9">
      <t>メンセキ</t>
    </rPh>
    <rPh sb="9" eb="11">
      <t>ゴウケイ</t>
    </rPh>
    <phoneticPr fontId="4"/>
  </si>
  <si>
    <t>（ふりがな）</t>
    <phoneticPr fontId="4"/>
  </si>
  <si>
    <t>二酸化炭素排出抑制対策事業費等補助金</t>
    <rPh sb="0" eb="3">
      <t>ニサンカ</t>
    </rPh>
    <rPh sb="3" eb="5">
      <t>タンソ</t>
    </rPh>
    <rPh sb="5" eb="7">
      <t>ハイシュツ</t>
    </rPh>
    <rPh sb="7" eb="9">
      <t>ヨクセイ</t>
    </rPh>
    <rPh sb="9" eb="11">
      <t>タイサク</t>
    </rPh>
    <rPh sb="11" eb="13">
      <t>ジギョウ</t>
    </rPh>
    <rPh sb="13" eb="14">
      <t>ヒ</t>
    </rPh>
    <rPh sb="14" eb="15">
      <t>トウ</t>
    </rPh>
    <rPh sb="15" eb="18">
      <t>ホジョキン</t>
    </rPh>
    <phoneticPr fontId="4"/>
  </si>
  <si>
    <t>集合住宅（全体）</t>
    <rPh sb="5" eb="7">
      <t>ゼンタイ</t>
    </rPh>
    <phoneticPr fontId="4"/>
  </si>
  <si>
    <t>管理組合等の代表者(非法人)</t>
    <rPh sb="0" eb="2">
      <t>カンリ</t>
    </rPh>
    <rPh sb="2" eb="4">
      <t>クミアイ</t>
    </rPh>
    <rPh sb="4" eb="5">
      <t>トウ</t>
    </rPh>
    <rPh sb="6" eb="9">
      <t>ダイヒョウシャ</t>
    </rPh>
    <rPh sb="10" eb="11">
      <t>ヒ</t>
    </rPh>
    <rPh sb="11" eb="13">
      <t>ホウジン</t>
    </rPh>
    <phoneticPr fontId="4"/>
  </si>
  <si>
    <t>管理組合等の代表者(法人)</t>
    <rPh sb="0" eb="2">
      <t>カンリ</t>
    </rPh>
    <rPh sb="2" eb="4">
      <t>クミアイ</t>
    </rPh>
    <rPh sb="4" eb="5">
      <t>トウ</t>
    </rPh>
    <rPh sb="6" eb="9">
      <t>ダイヒョウシャ</t>
    </rPh>
    <rPh sb="10" eb="12">
      <t>ホウジン</t>
    </rPh>
    <phoneticPr fontId="4"/>
  </si>
  <si>
    <t>無</t>
    <rPh sb="0" eb="1">
      <t>ナシ</t>
    </rPh>
    <phoneticPr fontId="4"/>
  </si>
  <si>
    <t>有</t>
    <rPh sb="0" eb="1">
      <t>アリ</t>
    </rPh>
    <phoneticPr fontId="4"/>
  </si>
  <si>
    <r>
      <rPr>
        <sz val="8"/>
        <color indexed="10"/>
        <rFont val="ＭＳ 明朝"/>
        <family val="1"/>
        <charset val="128"/>
      </rPr>
      <t>有にチェックされた方へ</t>
    </r>
    <r>
      <rPr>
        <sz val="13"/>
        <rFont val="ＭＳ 明朝"/>
        <family val="1"/>
        <charset val="128"/>
      </rPr>
      <t xml:space="preserve">
</t>
    </r>
    <r>
      <rPr>
        <sz val="12"/>
        <rFont val="ＭＳ 明朝"/>
        <family val="1"/>
        <charset val="128"/>
      </rPr>
      <t>補助金を重複して受け取れない場合があるので注意すること</t>
    </r>
    <rPh sb="0" eb="1">
      <t>アリ</t>
    </rPh>
    <rPh sb="9" eb="10">
      <t>カタ</t>
    </rPh>
    <rPh sb="12" eb="15">
      <t>ホジョキン</t>
    </rPh>
    <rPh sb="16" eb="18">
      <t>チョウフク</t>
    </rPh>
    <rPh sb="20" eb="21">
      <t>ウ</t>
    </rPh>
    <rPh sb="22" eb="23">
      <t>ト</t>
    </rPh>
    <rPh sb="26" eb="28">
      <t>バアイ</t>
    </rPh>
    <rPh sb="33" eb="35">
      <t>チュウイ</t>
    </rPh>
    <phoneticPr fontId="4"/>
  </si>
  <si>
    <t xml:space="preserve"> 円（税抜)</t>
    <phoneticPr fontId="4"/>
  </si>
  <si>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4"/>
  </si>
  <si>
    <t>　　　（２）役員等が、自己、自社若しくは第三者の不正の利益を図る目的又は第三者に損害を加える
　　　　　　目的をもって、暴力団又は暴力団員を利用するなどしているとき。</t>
    <phoneticPr fontId="4"/>
  </si>
  <si>
    <t>　　　（３）役員等が、暴力団又は暴力団員に対して、資金等を供給し、又は便宜を供与するなど直接
　　　　　　的あるいは積極的に暴力団の維持、運営に協力し、若しくは関与しているとき。</t>
    <phoneticPr fontId="4"/>
  </si>
  <si>
    <t>　　　（４）役員等が、暴力団又は暴力団員であることを知りながらこれと社会的に非難されるべき
　　　　　　関係を有しているとき。</t>
    <phoneticPr fontId="4"/>
  </si>
  <si>
    <t>総括表</t>
    <rPh sb="0" eb="1">
      <t>ソウ</t>
    </rPh>
    <rPh sb="1" eb="2">
      <t>カツ</t>
    </rPh>
    <rPh sb="2" eb="3">
      <t>ヒョウ</t>
    </rPh>
    <phoneticPr fontId="4"/>
  </si>
  <si>
    <t>＜住宅の概要＞</t>
    <rPh sb="1" eb="3">
      <t>ジュウタク</t>
    </rPh>
    <rPh sb="4" eb="6">
      <t>ガイヨウ</t>
    </rPh>
    <phoneticPr fontId="4"/>
  </si>
  <si>
    <t>（</t>
    <phoneticPr fontId="4"/>
  </si>
  <si>
    <t>）</t>
    <phoneticPr fontId="4"/>
  </si>
  <si>
    <t>円</t>
    <rPh sb="0" eb="1">
      <t>エン</t>
    </rPh>
    <phoneticPr fontId="4"/>
  </si>
  <si>
    <t>㎡</t>
    <phoneticPr fontId="41"/>
  </si>
  <si>
    <t>窓数計</t>
    <rPh sb="0" eb="1">
      <t>マド</t>
    </rPh>
    <rPh sb="1" eb="2">
      <t>スウ</t>
    </rPh>
    <rPh sb="2" eb="3">
      <t>ケイ</t>
    </rPh>
    <phoneticPr fontId="4"/>
  </si>
  <si>
    <t>■</t>
  </si>
  <si>
    <t>ガラスの補助対象経費</t>
    <rPh sb="4" eb="6">
      <t>ホジョ</t>
    </rPh>
    <rPh sb="6" eb="8">
      <t>タイショウ</t>
    </rPh>
    <phoneticPr fontId="4"/>
  </si>
  <si>
    <t>窓の補助対象経費</t>
    <rPh sb="0" eb="1">
      <t>マド</t>
    </rPh>
    <rPh sb="2" eb="4">
      <t>ホジョ</t>
    </rPh>
    <rPh sb="4" eb="6">
      <t>タイショウ</t>
    </rPh>
    <phoneticPr fontId="4"/>
  </si>
  <si>
    <t>＜工法別の補助対象経費の算出＞</t>
    <rPh sb="1" eb="3">
      <t>コウホウ</t>
    </rPh>
    <rPh sb="3" eb="4">
      <t>ベツ</t>
    </rPh>
    <rPh sb="5" eb="7">
      <t>ホジョ</t>
    </rPh>
    <rPh sb="7" eb="9">
      <t>タイショウ</t>
    </rPh>
    <rPh sb="12" eb="14">
      <t>サンシュツ</t>
    </rPh>
    <phoneticPr fontId="4"/>
  </si>
  <si>
    <t>補助対象経費</t>
    <rPh sb="0" eb="2">
      <t>ホジョ</t>
    </rPh>
    <rPh sb="2" eb="4">
      <t>タイショウ</t>
    </rPh>
    <phoneticPr fontId="4"/>
  </si>
  <si>
    <t>他の補助金等
への申請</t>
    <rPh sb="0" eb="1">
      <t>タ</t>
    </rPh>
    <rPh sb="2" eb="5">
      <t>ホジョキン</t>
    </rPh>
    <rPh sb="5" eb="6">
      <t>トウ</t>
    </rPh>
    <rPh sb="9" eb="11">
      <t>シンセイ</t>
    </rPh>
    <phoneticPr fontId="4"/>
  </si>
  <si>
    <t>（</t>
    <phoneticPr fontId="4"/>
  </si>
  <si>
    <t>）</t>
    <phoneticPr fontId="4"/>
  </si>
  <si>
    <t>（</t>
    <phoneticPr fontId="4"/>
  </si>
  <si>
    <t>）</t>
    <phoneticPr fontId="4"/>
  </si>
  <si>
    <t>－</t>
    <phoneticPr fontId="4"/>
  </si>
  <si>
    <t>E-mail</t>
    <phoneticPr fontId="4"/>
  </si>
  <si>
    <t>)</t>
    <phoneticPr fontId="4"/>
  </si>
  <si>
    <t>（注）この申請書には、以下の書面を添付すること。</t>
    <rPh sb="1" eb="2">
      <t>チュウ</t>
    </rPh>
    <rPh sb="5" eb="8">
      <t>シンセイショ</t>
    </rPh>
    <rPh sb="11" eb="13">
      <t>イカ</t>
    </rPh>
    <rPh sb="14" eb="16">
      <t>ショメン</t>
    </rPh>
    <rPh sb="17" eb="19">
      <t>テンプ</t>
    </rPh>
    <phoneticPr fontId="4"/>
  </si>
  <si>
    <t>暴力団排除に関する誓約事項（別紙１）</t>
    <rPh sb="0" eb="3">
      <t>ボウリョクダン</t>
    </rPh>
    <rPh sb="3" eb="5">
      <t>ハイジョ</t>
    </rPh>
    <rPh sb="6" eb="7">
      <t>カン</t>
    </rPh>
    <rPh sb="9" eb="11">
      <t>セイヤク</t>
    </rPh>
    <rPh sb="11" eb="13">
      <t>ジコウ</t>
    </rPh>
    <rPh sb="14" eb="16">
      <t>ベッシ</t>
    </rPh>
    <phoneticPr fontId="4"/>
  </si>
  <si>
    <t>総戸数</t>
    <rPh sb="0" eb="3">
      <t>ソウコスウ</t>
    </rPh>
    <phoneticPr fontId="4"/>
  </si>
  <si>
    <t>補助対象となる戸数</t>
    <rPh sb="0" eb="2">
      <t>ホジョ</t>
    </rPh>
    <rPh sb="2" eb="4">
      <t>タイショウ</t>
    </rPh>
    <rPh sb="7" eb="9">
      <t>コスウ</t>
    </rPh>
    <phoneticPr fontId="4"/>
  </si>
  <si>
    <t>戸</t>
    <rPh sb="0" eb="1">
      <t>コ</t>
    </rPh>
    <phoneticPr fontId="41"/>
  </si>
  <si>
    <t>W6</t>
    <phoneticPr fontId="4"/>
  </si>
  <si>
    <t>【ガラスの改修】カバー工法_G1・G2</t>
    <rPh sb="5" eb="7">
      <t>カイシュウ</t>
    </rPh>
    <phoneticPr fontId="47"/>
  </si>
  <si>
    <t>【ガラスの改修】ガラス交換_G1・G2</t>
    <rPh sb="5" eb="7">
      <t>カイシュウ</t>
    </rPh>
    <rPh sb="11" eb="13">
      <t>コウカン</t>
    </rPh>
    <phoneticPr fontId="47"/>
  </si>
  <si>
    <t>【窓の改修】内窓取付_W5</t>
    <rPh sb="1" eb="2">
      <t>マド</t>
    </rPh>
    <rPh sb="3" eb="5">
      <t>カイシュウ</t>
    </rPh>
    <rPh sb="6" eb="7">
      <t>ウチ</t>
    </rPh>
    <rPh sb="7" eb="8">
      <t>マド</t>
    </rPh>
    <rPh sb="8" eb="10">
      <t>トリツケ</t>
    </rPh>
    <phoneticPr fontId="47"/>
  </si>
  <si>
    <t>ガラス
番号</t>
    <rPh sb="4" eb="6">
      <t>バンゴウ</t>
    </rPh>
    <phoneticPr fontId="7"/>
  </si>
  <si>
    <t>W5</t>
    <phoneticPr fontId="4"/>
  </si>
  <si>
    <t>〒</t>
    <phoneticPr fontId="4"/>
  </si>
  <si>
    <t>－</t>
    <phoneticPr fontId="4"/>
  </si>
  <si>
    <t>〒</t>
    <phoneticPr fontId="4"/>
  </si>
  <si>
    <t>－</t>
    <phoneticPr fontId="4"/>
  </si>
  <si>
    <t>工事対象
住宅の住所</t>
    <rPh sb="0" eb="2">
      <t>コウジ</t>
    </rPh>
    <rPh sb="2" eb="4">
      <t>タイショウ</t>
    </rPh>
    <rPh sb="5" eb="7">
      <t>ジュウタク</t>
    </rPh>
    <rPh sb="8" eb="10">
      <t>ジュウショ</t>
    </rPh>
    <phoneticPr fontId="4"/>
  </si>
  <si>
    <t>総戸数</t>
    <rPh sb="0" eb="3">
      <t>ソウコスウ</t>
    </rPh>
    <phoneticPr fontId="41"/>
  </si>
  <si>
    <t>戸</t>
    <rPh sb="0" eb="1">
      <t>コ</t>
    </rPh>
    <phoneticPr fontId="4"/>
  </si>
  <si>
    <t>補助対象となる戸数</t>
    <rPh sb="0" eb="2">
      <t>ホジョ</t>
    </rPh>
    <rPh sb="2" eb="4">
      <t>タイショウ</t>
    </rPh>
    <rPh sb="7" eb="9">
      <t>コスウ</t>
    </rPh>
    <phoneticPr fontId="41"/>
  </si>
  <si>
    <t>棟数</t>
    <rPh sb="0" eb="1">
      <t>トウ</t>
    </rPh>
    <rPh sb="1" eb="2">
      <t>スウ</t>
    </rPh>
    <phoneticPr fontId="41"/>
  </si>
  <si>
    <t>申請又は申請予定の
補助金等の名称</t>
    <rPh sb="0" eb="2">
      <t>シンセイ</t>
    </rPh>
    <rPh sb="2" eb="3">
      <t>マタ</t>
    </rPh>
    <rPh sb="4" eb="6">
      <t>シンセイ</t>
    </rPh>
    <rPh sb="6" eb="8">
      <t>ヨテイ</t>
    </rPh>
    <rPh sb="10" eb="13">
      <t>ホジョキン</t>
    </rPh>
    <rPh sb="13" eb="14">
      <t>トウ</t>
    </rPh>
    <rPh sb="15" eb="17">
      <t>メイショウ</t>
    </rPh>
    <phoneticPr fontId="4"/>
  </si>
  <si>
    <t>棟</t>
    <rPh sb="0" eb="1">
      <t>トウ</t>
    </rPh>
    <phoneticPr fontId="41"/>
  </si>
  <si>
    <t>年</t>
    <rPh sb="0" eb="1">
      <t>ネン</t>
    </rPh>
    <phoneticPr fontId="41"/>
  </si>
  <si>
    <t>築年数</t>
    <rPh sb="0" eb="1">
      <t>チク</t>
    </rPh>
    <rPh sb="1" eb="3">
      <t>ネンスウ</t>
    </rPh>
    <phoneticPr fontId="41"/>
  </si>
  <si>
    <t>補助対象経費の合計　（Ａ）</t>
    <rPh sb="0" eb="2">
      <t>ホジョ</t>
    </rPh>
    <rPh sb="2" eb="4">
      <t>タイショウ</t>
    </rPh>
    <rPh sb="7" eb="9">
      <t>ゴウケイ</t>
    </rPh>
    <phoneticPr fontId="4"/>
  </si>
  <si>
    <t>適用補助算定額（C）　（（B）か15万円のいずれか低い金額）</t>
    <rPh sb="0" eb="2">
      <t>テキヨウ</t>
    </rPh>
    <rPh sb="2" eb="4">
      <t>ホジョ</t>
    </rPh>
    <rPh sb="4" eb="6">
      <t>サンテイ</t>
    </rPh>
    <rPh sb="6" eb="7">
      <t>ガク</t>
    </rPh>
    <rPh sb="18" eb="20">
      <t>マンエン</t>
    </rPh>
    <rPh sb="25" eb="26">
      <t>ヒク</t>
    </rPh>
    <rPh sb="27" eb="29">
      <t>キンガク</t>
    </rPh>
    <phoneticPr fontId="4"/>
  </si>
  <si>
    <r>
      <rPr>
        <b/>
        <sz val="14"/>
        <rFont val="ＭＳ Ｐゴシック"/>
        <family val="3"/>
        <charset val="128"/>
      </rPr>
      <t>住戸タイプ別　適用補助算定額の小計（Ｄ）</t>
    </r>
    <r>
      <rPr>
        <sz val="14"/>
        <rFont val="ＭＳ Ｐゴシック"/>
        <family val="3"/>
        <charset val="128"/>
      </rPr>
      <t>　</t>
    </r>
    <r>
      <rPr>
        <sz val="12"/>
        <rFont val="ＭＳ Ｐゴシック"/>
        <family val="3"/>
        <charset val="128"/>
      </rPr>
      <t>（（C）×戸数）</t>
    </r>
    <rPh sb="0" eb="2">
      <t>ジュウコ</t>
    </rPh>
    <rPh sb="5" eb="6">
      <t>ベツ</t>
    </rPh>
    <rPh sb="7" eb="9">
      <t>テキヨウ</t>
    </rPh>
    <rPh sb="9" eb="11">
      <t>ホジョ</t>
    </rPh>
    <rPh sb="11" eb="13">
      <t>サンテイ</t>
    </rPh>
    <rPh sb="13" eb="14">
      <t>ガク</t>
    </rPh>
    <rPh sb="15" eb="17">
      <t>ショウケイ</t>
    </rPh>
    <rPh sb="26" eb="28">
      <t>コスウ</t>
    </rPh>
    <phoneticPr fontId="4"/>
  </si>
  <si>
    <r>
      <t xml:space="preserve">■適用補助算定額の合計
</t>
    </r>
    <r>
      <rPr>
        <sz val="12"/>
        <rFont val="HGP創英角ｺﾞｼｯｸUB"/>
        <family val="3"/>
        <charset val="128"/>
      </rPr>
      <t>　（（D）の合計）</t>
    </r>
    <rPh sb="1" eb="3">
      <t>テキヨウ</t>
    </rPh>
    <rPh sb="3" eb="5">
      <t>ホジョ</t>
    </rPh>
    <rPh sb="5" eb="7">
      <t>サンテイ</t>
    </rPh>
    <rPh sb="7" eb="8">
      <t>ガク</t>
    </rPh>
    <rPh sb="9" eb="11">
      <t>ゴウケイ</t>
    </rPh>
    <rPh sb="18" eb="20">
      <t>ゴウケイ</t>
    </rPh>
    <phoneticPr fontId="4"/>
  </si>
  <si>
    <t>補助対象となる住戸
の延べ床面積合計</t>
    <phoneticPr fontId="4"/>
  </si>
  <si>
    <t>着工予定日</t>
    <rPh sb="0" eb="2">
      <t>チャッコウ</t>
    </rPh>
    <rPh sb="2" eb="5">
      <t>ヨテイビ</t>
    </rPh>
    <phoneticPr fontId="4"/>
  </si>
  <si>
    <t>　　　（１）法人等（個人、法人又は団体をいう。）が、暴力団（暴力団員による不当な行為の防止に　
　　　　　　関する法律（平成３年法律第７７号）第２条第２号に規定する暴力団をいう。以下同じ。）で
　　　　　　あるとき又は法人等の役員等（個人である場合はその者、法人である場合は役員、団体であ
　　　　　　る場合は代表者、理事等、その他経営に実質的に関与している者をいう。以下同じ。）が、
　　　　　　暴力団員（同法第２条第６号に規定する暴力団員をいう。以下同じ。）であるとき。</t>
    <rPh sb="202" eb="203">
      <t>イン</t>
    </rPh>
    <phoneticPr fontId="4"/>
  </si>
  <si>
    <t>記</t>
    <rPh sb="0" eb="1">
      <t>キ</t>
    </rPh>
    <phoneticPr fontId="4"/>
  </si>
  <si>
    <t>【窓の改修】カバー工法窓取付_W6</t>
    <rPh sb="1" eb="2">
      <t>マド</t>
    </rPh>
    <rPh sb="3" eb="5">
      <t>カイシュウ</t>
    </rPh>
    <rPh sb="9" eb="11">
      <t>コウホウ</t>
    </rPh>
    <rPh sb="11" eb="12">
      <t>マド</t>
    </rPh>
    <rPh sb="12" eb="14">
      <t>トリツケ</t>
    </rPh>
    <phoneticPr fontId="47"/>
  </si>
  <si>
    <t>役　職　名
代表者氏名</t>
    <rPh sb="0" eb="1">
      <t>ヤク</t>
    </rPh>
    <rPh sb="2" eb="3">
      <t>ショク</t>
    </rPh>
    <rPh sb="4" eb="5">
      <t>ナ</t>
    </rPh>
    <rPh sb="6" eb="8">
      <t>ダイヒョウ</t>
    </rPh>
    <rPh sb="8" eb="9">
      <t>シャ</t>
    </rPh>
    <rPh sb="9" eb="11">
      <t>シメイ</t>
    </rPh>
    <phoneticPr fontId="4"/>
  </si>
  <si>
    <t>１.申請者情報</t>
    <rPh sb="2" eb="5">
      <t>シンセイシャ</t>
    </rPh>
    <rPh sb="5" eb="7">
      <t>ジョウホウ</t>
    </rPh>
    <phoneticPr fontId="4"/>
  </si>
  <si>
    <t>申請者名</t>
    <rPh sb="0" eb="3">
      <t>シンセイシャ</t>
    </rPh>
    <rPh sb="3" eb="4">
      <t>メイ</t>
    </rPh>
    <phoneticPr fontId="4"/>
  </si>
  <si>
    <t>２.工事対象住宅の情報</t>
    <rPh sb="2" eb="4">
      <t>コウジ</t>
    </rPh>
    <rPh sb="4" eb="6">
      <t>タイショウ</t>
    </rPh>
    <rPh sb="6" eb="8">
      <t>ジュウタク</t>
    </rPh>
    <rPh sb="9" eb="11">
      <t>ジョウホウ</t>
    </rPh>
    <phoneticPr fontId="4"/>
  </si>
  <si>
    <t>３.補助金交付申請額</t>
    <phoneticPr fontId="4"/>
  </si>
  <si>
    <t>（別紙１）</t>
    <rPh sb="1" eb="3">
      <t>ベッシ</t>
    </rPh>
    <phoneticPr fontId="4"/>
  </si>
  <si>
    <t>＜ガラスの中空層厚の確認＞</t>
    <rPh sb="5" eb="7">
      <t>チュウクウ</t>
    </rPh>
    <rPh sb="7" eb="9">
      <t>ソウアツ</t>
    </rPh>
    <rPh sb="10" eb="12">
      <t>カクニン</t>
    </rPh>
    <phoneticPr fontId="4"/>
  </si>
  <si>
    <t>＜補助金交付申請額の算出＞　</t>
    <rPh sb="1" eb="4">
      <t>ホジョキン</t>
    </rPh>
    <rPh sb="4" eb="6">
      <t>コウフ</t>
    </rPh>
    <rPh sb="6" eb="8">
      <t>シンセイ</t>
    </rPh>
    <rPh sb="8" eb="9">
      <t>ガク</t>
    </rPh>
    <rPh sb="9" eb="10">
      <t>テイガク</t>
    </rPh>
    <rPh sb="10" eb="12">
      <t>サンシュツ</t>
    </rPh>
    <phoneticPr fontId="4"/>
  </si>
  <si>
    <t>…自動計算</t>
    <rPh sb="1" eb="3">
      <t>ジドウ</t>
    </rPh>
    <rPh sb="3" eb="5">
      <t>ケイサン</t>
    </rPh>
    <phoneticPr fontId="4"/>
  </si>
  <si>
    <t>５.手続代行者　担当者情報</t>
    <rPh sb="2" eb="4">
      <t>テツヅ</t>
    </rPh>
    <rPh sb="4" eb="7">
      <t>ダイコウシャ</t>
    </rPh>
    <rPh sb="8" eb="11">
      <t>タントウシャ</t>
    </rPh>
    <rPh sb="11" eb="13">
      <t>ジョウホウ</t>
    </rPh>
    <phoneticPr fontId="4"/>
  </si>
  <si>
    <t>↓【様式１　交付申請書】の「3．補助金交付申請額」に転記</t>
    <rPh sb="2" eb="4">
      <t>ヨウシキ</t>
    </rPh>
    <rPh sb="6" eb="8">
      <t>コウフ</t>
    </rPh>
    <rPh sb="8" eb="11">
      <t>シンセイショ</t>
    </rPh>
    <rPh sb="16" eb="19">
      <t>ホジョキン</t>
    </rPh>
    <rPh sb="19" eb="21">
      <t>コウフ</t>
    </rPh>
    <rPh sb="21" eb="23">
      <t>シンセイ</t>
    </rPh>
    <rPh sb="23" eb="24">
      <t>ガク</t>
    </rPh>
    <rPh sb="24" eb="25">
      <t>テイガク</t>
    </rPh>
    <rPh sb="26" eb="28">
      <t>テンキ</t>
    </rPh>
    <phoneticPr fontId="4"/>
  </si>
  <si>
    <t>補助率による計算［（A)/３］　（B）</t>
    <rPh sb="0" eb="2">
      <t>ホジョ</t>
    </rPh>
    <rPh sb="2" eb="3">
      <t>リツ</t>
    </rPh>
    <rPh sb="6" eb="8">
      <t>ケイサン</t>
    </rPh>
    <phoneticPr fontId="4"/>
  </si>
  <si>
    <t>＜住戸タイプ毎の申請額の算出＞</t>
    <rPh sb="1" eb="3">
      <t>ジュウコ</t>
    </rPh>
    <rPh sb="6" eb="7">
      <t>ゴト</t>
    </rPh>
    <rPh sb="8" eb="10">
      <t>シンセイ</t>
    </rPh>
    <rPh sb="10" eb="11">
      <t>ガク</t>
    </rPh>
    <rPh sb="11" eb="12">
      <t>テイガク</t>
    </rPh>
    <rPh sb="12" eb="14">
      <t>サンシュツ</t>
    </rPh>
    <phoneticPr fontId="4"/>
  </si>
  <si>
    <t>事業番号</t>
  </si>
  <si>
    <t>申請者名</t>
    <phoneticPr fontId="41"/>
  </si>
  <si>
    <t>（既存住宅における断熱リフォーム支援事業）</t>
    <rPh sb="1" eb="3">
      <t>キソン</t>
    </rPh>
    <rPh sb="3" eb="5">
      <t>ジュウタク</t>
    </rPh>
    <rPh sb="9" eb="11">
      <t>ダンネツ</t>
    </rPh>
    <rPh sb="16" eb="18">
      <t>シエン</t>
    </rPh>
    <rPh sb="18" eb="20">
      <t>ジギョウ</t>
    </rPh>
    <phoneticPr fontId="4"/>
  </si>
  <si>
    <t>【集合（全体）】定型様式１</t>
  </si>
  <si>
    <t>【集合（全体）】定型様式２</t>
  </si>
  <si>
    <t>財団掲載型番</t>
    <phoneticPr fontId="7"/>
  </si>
  <si>
    <t>責任者</t>
    <rPh sb="0" eb="3">
      <t>セキニンシャ</t>
    </rPh>
    <phoneticPr fontId="4"/>
  </si>
  <si>
    <t>所属部署・職名</t>
    <rPh sb="0" eb="2">
      <t>ショゾク</t>
    </rPh>
    <rPh sb="2" eb="4">
      <t>ブショ</t>
    </rPh>
    <rPh sb="5" eb="7">
      <t>ショクメイ</t>
    </rPh>
    <phoneticPr fontId="4"/>
  </si>
  <si>
    <t>電話番号</t>
    <rPh sb="0" eb="4">
      <t>デンワバンゴウ</t>
    </rPh>
    <phoneticPr fontId="4"/>
  </si>
  <si>
    <t>公益財団法人北海道環境財団</t>
    <phoneticPr fontId="4"/>
  </si>
  <si>
    <t>登録番号</t>
    <rPh sb="0" eb="2">
      <t>トウロク</t>
    </rPh>
    <rPh sb="2" eb="4">
      <t>バンゴウ</t>
    </rPh>
    <phoneticPr fontId="7"/>
  </si>
  <si>
    <t>令和</t>
    <rPh sb="0" eb="2">
      <t>レイワ</t>
    </rPh>
    <phoneticPr fontId="4"/>
  </si>
  <si>
    <t>（うち、賃貸住宅の戸数）</t>
    <rPh sb="4" eb="6">
      <t>チンタイ</t>
    </rPh>
    <rPh sb="6" eb="8">
      <t>ジュウタク</t>
    </rPh>
    <rPh sb="9" eb="11">
      <t>コスウ</t>
    </rPh>
    <phoneticPr fontId="4"/>
  </si>
  <si>
    <t>②見積書を提出すること</t>
    <rPh sb="1" eb="4">
      <t>ミツモリショ</t>
    </rPh>
    <rPh sb="5" eb="7">
      <t>テイシュツ</t>
    </rPh>
    <phoneticPr fontId="4"/>
  </si>
  <si>
    <t>玄関ドアの補助対象経費</t>
    <rPh sb="0" eb="2">
      <t>ゲンカン</t>
    </rPh>
    <rPh sb="5" eb="11">
      <t>ホジョタイショウケイヒ</t>
    </rPh>
    <phoneticPr fontId="4"/>
  </si>
  <si>
    <t>メーカー名</t>
    <rPh sb="4" eb="5">
      <t>メイ</t>
    </rPh>
    <phoneticPr fontId="47"/>
  </si>
  <si>
    <t>補助率による計算［（A)/３］（B）</t>
    <rPh sb="0" eb="2">
      <t>ホジョ</t>
    </rPh>
    <rPh sb="2" eb="3">
      <t>リツ</t>
    </rPh>
    <rPh sb="6" eb="8">
      <t>ケイサン</t>
    </rPh>
    <phoneticPr fontId="4"/>
  </si>
  <si>
    <t>枚数</t>
    <rPh sb="0" eb="2">
      <t>マイスウ</t>
    </rPh>
    <phoneticPr fontId="47"/>
  </si>
  <si>
    <t>金額[税抜]</t>
    <rPh sb="0" eb="2">
      <t>キンガク</t>
    </rPh>
    <rPh sb="3" eb="5">
      <t>ゼイヌ</t>
    </rPh>
    <phoneticPr fontId="47"/>
  </si>
  <si>
    <t>　玄関ドア</t>
    <rPh sb="1" eb="3">
      <t>ゲンカン</t>
    </rPh>
    <phoneticPr fontId="47"/>
  </si>
  <si>
    <t>＜補助対象経費の算出＞</t>
    <rPh sb="1" eb="7">
      <t>ホジョタイショウケイヒ</t>
    </rPh>
    <rPh sb="8" eb="10">
      <t>サンシュツ</t>
    </rPh>
    <phoneticPr fontId="47"/>
  </si>
  <si>
    <t>@</t>
    <phoneticPr fontId="4"/>
  </si>
  <si>
    <t>見積書の補助対象経費を１／３にした額より低い</t>
    <rPh sb="0" eb="3">
      <t>ミツモリショ</t>
    </rPh>
    <rPh sb="4" eb="6">
      <t>ホジョ</t>
    </rPh>
    <rPh sb="6" eb="8">
      <t>タイショウ</t>
    </rPh>
    <rPh sb="8" eb="10">
      <t>ケイヒ</t>
    </rPh>
    <rPh sb="17" eb="18">
      <t>ガク</t>
    </rPh>
    <rPh sb="20" eb="21">
      <t>ヒク</t>
    </rPh>
    <phoneticPr fontId="4"/>
  </si>
  <si>
    <t>見積書の補助対象経費を１／３にした額より高い</t>
    <rPh sb="0" eb="3">
      <t>ミツモリショ</t>
    </rPh>
    <rPh sb="4" eb="6">
      <t>ホジョ</t>
    </rPh>
    <rPh sb="6" eb="8">
      <t>タイショウ</t>
    </rPh>
    <rPh sb="8" eb="10">
      <t>ケイヒ</t>
    </rPh>
    <rPh sb="20" eb="21">
      <t>タカ</t>
    </rPh>
    <phoneticPr fontId="4"/>
  </si>
  <si>
    <t>①見積書の補助対象経費を１／３にした額を補助金交付算定額合計欄に入力すること</t>
    <rPh sb="1" eb="4">
      <t>ミツモリショ</t>
    </rPh>
    <rPh sb="5" eb="11">
      <t>ホジョタイショウケイヒ</t>
    </rPh>
    <rPh sb="20" eb="23">
      <t>ホジョキン</t>
    </rPh>
    <rPh sb="23" eb="25">
      <t>コウフ</t>
    </rPh>
    <rPh sb="25" eb="27">
      <t>サンテイ</t>
    </rPh>
    <rPh sb="27" eb="28">
      <t>ガク</t>
    </rPh>
    <rPh sb="28" eb="30">
      <t>ゴウケイ</t>
    </rPh>
    <rPh sb="30" eb="31">
      <t>ラン</t>
    </rPh>
    <rPh sb="32" eb="34">
      <t>ニュウリョク</t>
    </rPh>
    <phoneticPr fontId="4"/>
  </si>
  <si>
    <t>使用する製品の複層ガラスの中空層の厚さは、財団のホームページで公表されている最小中空層の厚さを満たしている。</t>
    <rPh sb="4" eb="6">
      <t>セイヒン</t>
    </rPh>
    <phoneticPr fontId="4"/>
  </si>
  <si>
    <t>↓手続代行者がいない場合は必ず入力してください。</t>
    <rPh sb="1" eb="3">
      <t>テツヅキ</t>
    </rPh>
    <rPh sb="3" eb="6">
      <t>ダイコウシャ</t>
    </rPh>
    <rPh sb="10" eb="12">
      <t>バアイ</t>
    </rPh>
    <rPh sb="13" eb="14">
      <t>カナラ</t>
    </rPh>
    <rPh sb="15" eb="17">
      <t>ニュウリョク</t>
    </rPh>
    <phoneticPr fontId="4"/>
  </si>
  <si>
    <r>
      <t>（小数点第２位まで、３位切捨て）</t>
    </r>
    <r>
      <rPr>
        <sz val="14"/>
        <color rgb="FFFF0000"/>
        <rFont val="ＭＳ Ｐゴシック"/>
        <family val="3"/>
        <charset val="128"/>
      </rPr>
      <t>←専有面積表で算出した延べ床面積合計と整合性をとって入力すること</t>
    </r>
    <rPh sb="1" eb="4">
      <t>ショウスウテン</t>
    </rPh>
    <rPh sb="4" eb="5">
      <t>ダイ</t>
    </rPh>
    <rPh sb="6" eb="7">
      <t>イ</t>
    </rPh>
    <rPh sb="11" eb="12">
      <t>イ</t>
    </rPh>
    <rPh sb="12" eb="14">
      <t>キリス</t>
    </rPh>
    <rPh sb="42" eb="44">
      <t>ニュウリョク</t>
    </rPh>
    <phoneticPr fontId="41"/>
  </si>
  <si>
    <t>←専有面積表に記載された賃貸住宅の戸数を入力すること。</t>
    <rPh sb="1" eb="6">
      <t>センユウメンセキヒョウ</t>
    </rPh>
    <rPh sb="7" eb="9">
      <t>キサイ</t>
    </rPh>
    <rPh sb="12" eb="16">
      <t>チンタイジュウタク</t>
    </rPh>
    <rPh sb="17" eb="19">
      <t>コスウ</t>
    </rPh>
    <rPh sb="20" eb="22">
      <t>ニュウリョク</t>
    </rPh>
    <phoneticPr fontId="4"/>
  </si>
  <si>
    <t>※「明細書」を先に入力すること</t>
    <rPh sb="2" eb="5">
      <t>メイサイショ</t>
    </rPh>
    <rPh sb="7" eb="8">
      <t>サキ</t>
    </rPh>
    <rPh sb="9" eb="11">
      <t>ニュウリョク</t>
    </rPh>
    <phoneticPr fontId="4"/>
  </si>
  <si>
    <t>適合番号</t>
    <rPh sb="0" eb="4">
      <t>テキゴウバンゴウ</t>
    </rPh>
    <phoneticPr fontId="47"/>
  </si>
  <si>
    <t>本体型番</t>
    <rPh sb="0" eb="4">
      <t>ホンタイカタバン</t>
    </rPh>
    <phoneticPr fontId="47"/>
  </si>
  <si>
    <t>断熱仕様</t>
    <rPh sb="0" eb="4">
      <t>ダンネツシヨウ</t>
    </rPh>
    <phoneticPr fontId="47"/>
  </si>
  <si>
    <t>商品名（シリーズ名）</t>
    <rPh sb="0" eb="3">
      <t>ショウヒンメイ</t>
    </rPh>
    <rPh sb="8" eb="9">
      <t>メイ</t>
    </rPh>
    <phoneticPr fontId="47"/>
  </si>
  <si>
    <t>明細書【LED照明】</t>
    <rPh sb="0" eb="3">
      <t>メイサイショ</t>
    </rPh>
    <rPh sb="7" eb="9">
      <t>ショウメイ</t>
    </rPh>
    <phoneticPr fontId="4"/>
  </si>
  <si>
    <t>＜見積書の補助対象経費＞</t>
    <phoneticPr fontId="58"/>
  </si>
  <si>
    <t>改修工法</t>
    <rPh sb="0" eb="2">
      <t>カイシュウ</t>
    </rPh>
    <rPh sb="2" eb="4">
      <t>コウホウ</t>
    </rPh>
    <phoneticPr fontId="4"/>
  </si>
  <si>
    <t>LED照明</t>
    <rPh sb="3" eb="5">
      <t>ショウメイ</t>
    </rPh>
    <phoneticPr fontId="4"/>
  </si>
  <si>
    <t>導入するLED照明は環境配慮物品でPSEに認定されていることを確認済み</t>
    <rPh sb="0" eb="2">
      <t>ドウニュウ</t>
    </rPh>
    <rPh sb="7" eb="9">
      <t>ショウメイ</t>
    </rPh>
    <rPh sb="10" eb="12">
      <t>カンキョウ</t>
    </rPh>
    <rPh sb="12" eb="14">
      <t>ハイリョ</t>
    </rPh>
    <rPh sb="14" eb="16">
      <t>ブッピン</t>
    </rPh>
    <rPh sb="21" eb="23">
      <t>ニンテイ</t>
    </rPh>
    <rPh sb="31" eb="34">
      <t>カクニンズ</t>
    </rPh>
    <phoneticPr fontId="58"/>
  </si>
  <si>
    <t>メーカー名</t>
    <rPh sb="4" eb="5">
      <t>メイ</t>
    </rPh>
    <phoneticPr fontId="58"/>
  </si>
  <si>
    <t>消費電力(W)</t>
    <rPh sb="0" eb="4">
      <t>ショウヒデンリョク</t>
    </rPh>
    <phoneticPr fontId="58"/>
  </si>
  <si>
    <t>合計</t>
    <rPh sb="0" eb="2">
      <t>ゴウケイ</t>
    </rPh>
    <phoneticPr fontId="58"/>
  </si>
  <si>
    <t>＜補助対象経費の算出＞</t>
    <rPh sb="1" eb="7">
      <t>ホジョタイショウケイヒ</t>
    </rPh>
    <rPh sb="8" eb="10">
      <t>サンシュツ</t>
    </rPh>
    <phoneticPr fontId="4"/>
  </si>
  <si>
    <t>申請者名</t>
  </si>
  <si>
    <t>M5</t>
    <phoneticPr fontId="4"/>
  </si>
  <si>
    <t>M6</t>
    <phoneticPr fontId="4"/>
  </si>
  <si>
    <t>【窓の改修】内窓取付_M5</t>
    <rPh sb="1" eb="2">
      <t>マド</t>
    </rPh>
    <rPh sb="3" eb="5">
      <t>カイシュウ</t>
    </rPh>
    <rPh sb="6" eb="7">
      <t>ウチ</t>
    </rPh>
    <rPh sb="7" eb="8">
      <t>マド</t>
    </rPh>
    <rPh sb="8" eb="10">
      <t>トリツケ</t>
    </rPh>
    <phoneticPr fontId="47"/>
  </si>
  <si>
    <t>【窓の改修】カバー工法窓取付_M6</t>
    <rPh sb="1" eb="2">
      <t>マド</t>
    </rPh>
    <rPh sb="3" eb="5">
      <t>カイシュウ</t>
    </rPh>
    <rPh sb="9" eb="11">
      <t>コウホウ</t>
    </rPh>
    <rPh sb="11" eb="12">
      <t>マド</t>
    </rPh>
    <rPh sb="12" eb="14">
      <t>トリツケ</t>
    </rPh>
    <phoneticPr fontId="47"/>
  </si>
  <si>
    <t>単価（円）①
(工事費込)</t>
    <rPh sb="0" eb="2">
      <t>タンカ</t>
    </rPh>
    <rPh sb="3" eb="4">
      <t>エン</t>
    </rPh>
    <rPh sb="8" eb="12">
      <t>コウジヒコ</t>
    </rPh>
    <phoneticPr fontId="58"/>
  </si>
  <si>
    <t>個数</t>
    <rPh sb="0" eb="2">
      <t>コスウ</t>
    </rPh>
    <phoneticPr fontId="58"/>
  </si>
  <si>
    <t>①と24,000円の低い額(②)</t>
    <rPh sb="8" eb="9">
      <t>エン</t>
    </rPh>
    <rPh sb="10" eb="11">
      <t>ヒク</t>
    </rPh>
    <rPh sb="12" eb="13">
      <t>ガク</t>
    </rPh>
    <phoneticPr fontId="4"/>
  </si>
  <si>
    <t>②×個数（円） [税抜]
(補助対象経費➂）</t>
    <rPh sb="2" eb="4">
      <t>コスウ</t>
    </rPh>
    <rPh sb="5" eb="6">
      <t>エン</t>
    </rPh>
    <rPh sb="9" eb="11">
      <t>ゼイヌキ</t>
    </rPh>
    <rPh sb="14" eb="20">
      <t>ホジョタイショウケイヒ</t>
    </rPh>
    <phoneticPr fontId="4"/>
  </si>
  <si>
    <t>【集合(全体)】定型様式２</t>
    <rPh sb="1" eb="3">
      <t>シュウゴウ</t>
    </rPh>
    <rPh sb="4" eb="6">
      <t>ゼンタイ</t>
    </rPh>
    <phoneticPr fontId="58"/>
  </si>
  <si>
    <t>◎明細書で算出された上記、補助金交付算定額合計について</t>
    <rPh sb="1" eb="4">
      <t>メイサイショ</t>
    </rPh>
    <rPh sb="5" eb="7">
      <t>サンシュツ</t>
    </rPh>
    <rPh sb="10" eb="12">
      <t>ジョウキ</t>
    </rPh>
    <rPh sb="13" eb="16">
      <t>ホジョキン</t>
    </rPh>
    <rPh sb="16" eb="18">
      <t>コウフ</t>
    </rPh>
    <rPh sb="18" eb="20">
      <t>サンテイ</t>
    </rPh>
    <rPh sb="20" eb="21">
      <t>ガク</t>
    </rPh>
    <rPh sb="21" eb="23">
      <t>ゴウケイ</t>
    </rPh>
    <phoneticPr fontId="4"/>
  </si>
  <si>
    <t>LEDの
番号</t>
    <rPh sb="5" eb="7">
      <t>バンゴウ</t>
    </rPh>
    <phoneticPr fontId="58"/>
  </si>
  <si>
    <t>本体型番</t>
    <rPh sb="0" eb="2">
      <t>ホンタイ</t>
    </rPh>
    <rPh sb="2" eb="4">
      <t>カタバン</t>
    </rPh>
    <phoneticPr fontId="58"/>
  </si>
  <si>
    <t>新耐震基準</t>
    <rPh sb="0" eb="5">
      <t>シンタイシンキジュン</t>
    </rPh>
    <phoneticPr fontId="4"/>
  </si>
  <si>
    <t>満たしていない</t>
    <rPh sb="0" eb="1">
      <t>ミ</t>
    </rPh>
    <phoneticPr fontId="4"/>
  </si>
  <si>
    <t>満たしている</t>
    <rPh sb="0" eb="1">
      <t>ミ</t>
    </rPh>
    <phoneticPr fontId="4"/>
  </si>
  <si>
    <r>
      <rPr>
        <sz val="8"/>
        <color indexed="10"/>
        <rFont val="ＭＳ 明朝"/>
        <family val="1"/>
        <charset val="128"/>
      </rPr>
      <t>「満たしている」にチェックされた方へ</t>
    </r>
    <r>
      <rPr>
        <sz val="13"/>
        <rFont val="ＭＳ 明朝"/>
        <family val="1"/>
        <charset val="128"/>
      </rPr>
      <t xml:space="preserve">
</t>
    </r>
    <r>
      <rPr>
        <sz val="10"/>
        <rFont val="ＭＳ 明朝"/>
        <family val="1"/>
        <charset val="128"/>
      </rPr>
      <t>建築確認済書等の写しまたは耐震基準適合証明書の写しを提出すること</t>
    </r>
    <rPh sb="1" eb="2">
      <t>ミ</t>
    </rPh>
    <rPh sb="16" eb="17">
      <t>カタ</t>
    </rPh>
    <rPh sb="19" eb="21">
      <t>ケンチク</t>
    </rPh>
    <rPh sb="21" eb="23">
      <t>カクニン</t>
    </rPh>
    <rPh sb="23" eb="24">
      <t>スミ</t>
    </rPh>
    <rPh sb="24" eb="25">
      <t>ショ</t>
    </rPh>
    <rPh sb="25" eb="26">
      <t>トウ</t>
    </rPh>
    <rPh sb="27" eb="28">
      <t>ウツ</t>
    </rPh>
    <rPh sb="32" eb="34">
      <t>タイシン</t>
    </rPh>
    <rPh sb="34" eb="36">
      <t>キジュン</t>
    </rPh>
    <rPh sb="36" eb="38">
      <t>テキゴウ</t>
    </rPh>
    <rPh sb="38" eb="40">
      <t>ショウメイ</t>
    </rPh>
    <rPh sb="40" eb="41">
      <t>ショ</t>
    </rPh>
    <rPh sb="42" eb="43">
      <t>ウツ</t>
    </rPh>
    <rPh sb="45" eb="47">
      <t>テイシュツ</t>
    </rPh>
    <phoneticPr fontId="4"/>
  </si>
  <si>
    <t>　二酸化炭素排出抑制対策事業費等補助金（既存住宅における断熱リフォーム支援事業）交付規程（以下「交付規程」という。）第４条の規定に基づき、下記のとおり申請します。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既存住宅における断熱リフォーム支援事業）交付要綱及び交付規程の定めるところに従うことを承知の上、申請します。</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45" eb="47">
      <t>イカ</t>
    </rPh>
    <rPh sb="48" eb="50">
      <t>コウフ</t>
    </rPh>
    <rPh sb="50" eb="52">
      <t>キテイ</t>
    </rPh>
    <rPh sb="69" eb="71">
      <t>カキ</t>
    </rPh>
    <rPh sb="202" eb="204">
      <t>コウフ</t>
    </rPh>
    <rPh sb="204" eb="206">
      <t>ヨウコウ</t>
    </rPh>
    <phoneticPr fontId="4"/>
  </si>
  <si>
    <t>※　該当する項目を選び、□⇒■にすること。</t>
    <rPh sb="2" eb="4">
      <t>ガイトウ</t>
    </rPh>
    <rPh sb="6" eb="8">
      <t>コウモク</t>
    </rPh>
    <rPh sb="9" eb="10">
      <t>エラ</t>
    </rPh>
    <phoneticPr fontId="4"/>
  </si>
  <si>
    <r>
      <rPr>
        <b/>
        <sz val="14"/>
        <rFont val="ＭＳ Ｐゴシック"/>
        <family val="3"/>
        <charset val="128"/>
      </rPr>
      <t>住戸タイプ別　適用補助算定額の小計（C）</t>
    </r>
    <r>
      <rPr>
        <sz val="14"/>
        <rFont val="ＭＳ Ｐゴシック"/>
        <family val="3"/>
        <charset val="128"/>
      </rPr>
      <t>　</t>
    </r>
    <r>
      <rPr>
        <sz val="12"/>
        <rFont val="ＭＳ Ｐゴシック"/>
        <family val="3"/>
        <charset val="128"/>
      </rPr>
      <t>（（B）×戸数）</t>
    </r>
    <rPh sb="0" eb="2">
      <t>ジュウコ</t>
    </rPh>
    <rPh sb="5" eb="6">
      <t>ベツ</t>
    </rPh>
    <rPh sb="7" eb="9">
      <t>テキヨウ</t>
    </rPh>
    <rPh sb="9" eb="11">
      <t>ホジョ</t>
    </rPh>
    <rPh sb="11" eb="13">
      <t>サンテイ</t>
    </rPh>
    <rPh sb="13" eb="14">
      <t>ガク</t>
    </rPh>
    <rPh sb="15" eb="17">
      <t>ショウケイ</t>
    </rPh>
    <rPh sb="26" eb="28">
      <t>コスウ</t>
    </rPh>
    <phoneticPr fontId="4"/>
  </si>
  <si>
    <r>
      <t xml:space="preserve">■適用補助算定額の合計
</t>
    </r>
    <r>
      <rPr>
        <sz val="12"/>
        <rFont val="HGP創英角ｺﾞｼｯｸUB"/>
        <family val="3"/>
        <charset val="128"/>
      </rPr>
      <t>　（（C）の合計）</t>
    </r>
    <rPh sb="1" eb="3">
      <t>テキヨウ</t>
    </rPh>
    <rPh sb="3" eb="5">
      <t>ホジョ</t>
    </rPh>
    <rPh sb="5" eb="7">
      <t>サンテイ</t>
    </rPh>
    <rPh sb="7" eb="8">
      <t>ガク</t>
    </rPh>
    <rPh sb="9" eb="11">
      <t>ゴウケイ</t>
    </rPh>
    <rPh sb="18" eb="20">
      <t>ゴウケイ</t>
    </rPh>
    <phoneticPr fontId="4"/>
  </si>
  <si>
    <t>型番別枚数合計</t>
    <rPh sb="0" eb="5">
      <t>カタバンベツマイスウ</t>
    </rPh>
    <rPh sb="5" eb="7">
      <t>ゴウケイ</t>
    </rPh>
    <phoneticPr fontId="47"/>
  </si>
  <si>
    <t>玄関ドア対象住戸合計</t>
    <rPh sb="0" eb="2">
      <t>ゲンカン</t>
    </rPh>
    <rPh sb="4" eb="6">
      <t>タイショウ</t>
    </rPh>
    <rPh sb="6" eb="10">
      <t>ジュウコゴウケイ</t>
    </rPh>
    <phoneticPr fontId="47"/>
  </si>
  <si>
    <t>補助対象経費の1/3　（D）
[➂/3]
※1,000円未満切捨て</t>
    <rPh sb="0" eb="6">
      <t>ホジョタイショウケイヒ</t>
    </rPh>
    <rPh sb="27" eb="28">
      <t>エン</t>
    </rPh>
    <rPh sb="28" eb="30">
      <t>ミマン</t>
    </rPh>
    <rPh sb="30" eb="32">
      <t>キリス</t>
    </rPh>
    <phoneticPr fontId="4"/>
  </si>
  <si>
    <t>　　補助金交付限度額　（F）
　　（補助対象となる戸数×補助上限額の金額）</t>
    <rPh sb="2" eb="4">
      <t>ホジョ</t>
    </rPh>
    <rPh sb="5" eb="7">
      <t>コウフ</t>
    </rPh>
    <rPh sb="7" eb="9">
      <t>ゲンド</t>
    </rPh>
    <rPh sb="9" eb="10">
      <t>ガク</t>
    </rPh>
    <phoneticPr fontId="4"/>
  </si>
  <si>
    <t>　　差額　（G）
（F） ー　（E）</t>
    <rPh sb="2" eb="4">
      <t>サガク</t>
    </rPh>
    <phoneticPr fontId="4"/>
  </si>
  <si>
    <t>　　LED照明の補助金交付算定額　（H）
※明細書（D）の金額</t>
    <rPh sb="5" eb="7">
      <t>ショウメイ</t>
    </rPh>
    <rPh sb="8" eb="11">
      <t>ホジョキン</t>
    </rPh>
    <rPh sb="11" eb="13">
      <t>コウフ</t>
    </rPh>
    <rPh sb="13" eb="15">
      <t>サンテイ</t>
    </rPh>
    <rPh sb="15" eb="16">
      <t>ガク</t>
    </rPh>
    <rPh sb="22" eb="25">
      <t>メイサイショ</t>
    </rPh>
    <rPh sb="29" eb="31">
      <t>キンガク</t>
    </rPh>
    <phoneticPr fontId="4"/>
  </si>
  <si>
    <t>　　LED照明の適用補助算定額　（I）
（G）または（H）のいずれか低い額</t>
    <rPh sb="5" eb="7">
      <t>ショウメイ</t>
    </rPh>
    <rPh sb="8" eb="10">
      <t>テキヨウ</t>
    </rPh>
    <rPh sb="10" eb="15">
      <t>ホジョサンテイガク</t>
    </rPh>
    <rPh sb="34" eb="35">
      <t>ヒク</t>
    </rPh>
    <rPh sb="36" eb="37">
      <t>ガク</t>
    </rPh>
    <phoneticPr fontId="4"/>
  </si>
  <si>
    <t>↓明細書（D）の金額が自動計算で転記</t>
    <rPh sb="1" eb="4">
      <t>メイサイショ</t>
    </rPh>
    <rPh sb="8" eb="10">
      <t>キンガク</t>
    </rPh>
    <rPh sb="9" eb="10">
      <t>ゴウキン</t>
    </rPh>
    <rPh sb="11" eb="13">
      <t>ジドウ</t>
    </rPh>
    <rPh sb="13" eb="15">
      <t>ケイサン</t>
    </rPh>
    <rPh sb="16" eb="18">
      <t>テンキ</t>
    </rPh>
    <phoneticPr fontId="4"/>
  </si>
  <si>
    <t>　　窓・玄関ドアの補助金交付算定額合計　（E）
　　※明細書（C）の合計金額（1,000円未満切捨て）</t>
    <rPh sb="2" eb="3">
      <t>マド</t>
    </rPh>
    <rPh sb="4" eb="6">
      <t>ゲンカン</t>
    </rPh>
    <rPh sb="9" eb="11">
      <t>ホジョ</t>
    </rPh>
    <rPh sb="12" eb="14">
      <t>コウフ</t>
    </rPh>
    <rPh sb="14" eb="16">
      <t>サンテイ</t>
    </rPh>
    <rPh sb="16" eb="17">
      <t>ガク</t>
    </rPh>
    <rPh sb="17" eb="19">
      <t>ゴウケイ</t>
    </rPh>
    <rPh sb="27" eb="30">
      <t>メイサイショ</t>
    </rPh>
    <rPh sb="34" eb="36">
      <t>ゴウケイ</t>
    </rPh>
    <rPh sb="36" eb="38">
      <t>キンガク</t>
    </rPh>
    <rPh sb="44" eb="45">
      <t>エン</t>
    </rPh>
    <rPh sb="45" eb="47">
      <t>ミマン</t>
    </rPh>
    <rPh sb="47" eb="49">
      <t>キリス</t>
    </rPh>
    <phoneticPr fontId="4"/>
  </si>
  <si>
    <t>　　補助金交付申請額　（J）
｛（E）または（F）のいずれか低い額｝ ＋ （I）　
※（I）は整数の場合のみ加算</t>
    <rPh sb="2" eb="5">
      <t>ホジョキン</t>
    </rPh>
    <rPh sb="5" eb="7">
      <t>コウフ</t>
    </rPh>
    <rPh sb="7" eb="9">
      <t>シンセイ</t>
    </rPh>
    <rPh sb="9" eb="10">
      <t>ガク</t>
    </rPh>
    <rPh sb="30" eb="31">
      <t>ヒク</t>
    </rPh>
    <rPh sb="32" eb="33">
      <t>ガク</t>
    </rPh>
    <rPh sb="47" eb="49">
      <t>セイスウ</t>
    </rPh>
    <rPh sb="50" eb="52">
      <t>バアイ</t>
    </rPh>
    <rPh sb="54" eb="56">
      <t>カサン</t>
    </rPh>
    <phoneticPr fontId="4"/>
  </si>
  <si>
    <t>←様式第1より転記</t>
    <rPh sb="1" eb="3">
      <t>ヨウシキ</t>
    </rPh>
    <rPh sb="3" eb="4">
      <t>ダイ</t>
    </rPh>
    <rPh sb="7" eb="9">
      <t>テンキ</t>
    </rPh>
    <phoneticPr fontId="41"/>
  </si>
  <si>
    <r>
      <rPr>
        <sz val="14"/>
        <color rgb="FFFF0000"/>
        <rFont val="ＭＳ Ｐゴシック"/>
        <family val="3"/>
        <charset val="128"/>
      </rPr>
      <t xml:space="preserve">←様式第1より転記 </t>
    </r>
    <r>
      <rPr>
        <sz val="16"/>
        <rFont val="ＭＳ Ｐゴシック"/>
        <family val="3"/>
        <charset val="128"/>
      </rPr>
      <t>※店舗、事務所等との併用住戸は補助対象から除くこと。</t>
    </r>
    <rPh sb="1" eb="3">
      <t>ヨウシキ</t>
    </rPh>
    <rPh sb="3" eb="4">
      <t>ダイ</t>
    </rPh>
    <rPh sb="7" eb="9">
      <t>テンキ</t>
    </rPh>
    <rPh sb="11" eb="13">
      <t>テンポ</t>
    </rPh>
    <phoneticPr fontId="41"/>
  </si>
  <si>
    <t>↓明細書が複数枚になる場合は、明細書（C)の合計金額が自動計算で転記</t>
    <rPh sb="1" eb="4">
      <t>メイサイショ</t>
    </rPh>
    <rPh sb="5" eb="7">
      <t>フクスウ</t>
    </rPh>
    <rPh sb="7" eb="8">
      <t>マイ</t>
    </rPh>
    <rPh sb="11" eb="13">
      <t>バアイ</t>
    </rPh>
    <rPh sb="15" eb="18">
      <t>メイサイショ</t>
    </rPh>
    <rPh sb="22" eb="24">
      <t>ゴウケイ</t>
    </rPh>
    <rPh sb="24" eb="26">
      <t>キンガク</t>
    </rPh>
    <rPh sb="27" eb="29">
      <t>ジドウ</t>
    </rPh>
    <rPh sb="29" eb="31">
      <t>ケイサン</t>
    </rPh>
    <rPh sb="32" eb="34">
      <t>テンキ</t>
    </rPh>
    <phoneticPr fontId="4"/>
  </si>
  <si>
    <t>【提出書類チェックリスト】</t>
    <rPh sb="1" eb="5">
      <t>テイシュツショルイ</t>
    </rPh>
    <phoneticPr fontId="75"/>
  </si>
  <si>
    <t>〇：全員提出　△：該当者のみ提出</t>
    <rPh sb="2" eb="6">
      <t>ゼンインテイシュツ</t>
    </rPh>
    <rPh sb="9" eb="12">
      <t>ガイトウシャ</t>
    </rPh>
    <rPh sb="14" eb="16">
      <t>テイシュツ</t>
    </rPh>
    <phoneticPr fontId="75"/>
  </si>
  <si>
    <t>NO</t>
    <phoneticPr fontId="75"/>
  </si>
  <si>
    <t>書類名</t>
  </si>
  <si>
    <t>様式</t>
  </si>
  <si>
    <t>形式</t>
  </si>
  <si>
    <t>提出書類</t>
    <rPh sb="0" eb="4">
      <t>テイシュツショルイ</t>
    </rPh>
    <phoneticPr fontId="75"/>
  </si>
  <si>
    <t>チェック
欄</t>
    <rPh sb="5" eb="6">
      <t>ラン</t>
    </rPh>
    <phoneticPr fontId="75"/>
  </si>
  <si>
    <t>①</t>
  </si>
  <si>
    <t>交付申請書</t>
  </si>
  <si>
    <t>様式第1</t>
  </si>
  <si>
    <t>Excel</t>
  </si>
  <si>
    <t>○</t>
  </si>
  <si>
    <t>②</t>
  </si>
  <si>
    <t>暴力団排除に関する誓約事項</t>
  </si>
  <si>
    <t>別紙1</t>
  </si>
  <si>
    <t>(ｼｰﾄを削除しないで1つのファイルで送ること)</t>
  </si>
  <si>
    <t>③</t>
  </si>
  <si>
    <t>総括表</t>
  </si>
  <si>
    <t>定型様式1</t>
  </si>
  <si>
    <t>④</t>
  </si>
  <si>
    <t>明細書</t>
  </si>
  <si>
    <t>定型様式2</t>
  </si>
  <si>
    <t>⑤</t>
  </si>
  <si>
    <t>見積書</t>
  </si>
  <si>
    <t>自由</t>
  </si>
  <si>
    <t>PDF</t>
  </si>
  <si>
    <t>△</t>
  </si>
  <si>
    <t>⑥</t>
  </si>
  <si>
    <t>各棟の配置図</t>
  </si>
  <si>
    <t>⑦</t>
  </si>
  <si>
    <t>平面図</t>
  </si>
  <si>
    <t>⑧</t>
  </si>
  <si>
    <t>改修を要しない窓の写真</t>
  </si>
  <si>
    <t>⑩</t>
  </si>
  <si>
    <t>実在証明書</t>
  </si>
  <si>
    <t>⑪</t>
  </si>
  <si>
    <t>管理組合総会の議案書及び議事録</t>
  </si>
  <si>
    <t>⑫</t>
  </si>
  <si>
    <t>専有面積表</t>
  </si>
  <si>
    <t>〇</t>
  </si>
  <si>
    <t>⑬</t>
  </si>
  <si>
    <t>新耐震基準を満たしていることが 確認できる書類</t>
    <phoneticPr fontId="75"/>
  </si>
  <si>
    <t>⑰</t>
  </si>
  <si>
    <t>誓約書</t>
  </si>
  <si>
    <t>定型様式3</t>
  </si>
  <si>
    <t>⑱</t>
  </si>
  <si>
    <t>玄関ドアの要件が確認できる書類</t>
  </si>
  <si>
    <t>LED照明の要件が確認できる書類</t>
  </si>
  <si>
    <t>⑯</t>
    <phoneticPr fontId="58"/>
  </si>
  <si>
    <t>４.事業期間</t>
    <rPh sb="2" eb="4">
      <t>ジギョウ</t>
    </rPh>
    <rPh sb="4" eb="6">
      <t>キカン</t>
    </rPh>
    <phoneticPr fontId="4"/>
  </si>
  <si>
    <t>事業完了
予定日</t>
    <rPh sb="0" eb="2">
      <t>ジギョウ</t>
    </rPh>
    <rPh sb="2" eb="4">
      <t>カンリョウ</t>
    </rPh>
    <rPh sb="5" eb="7">
      <t>ヨテイ</t>
    </rPh>
    <rPh sb="7" eb="8">
      <t>ビ</t>
    </rPh>
    <phoneticPr fontId="4"/>
  </si>
  <si>
    <t>　理 事 長　　大　原　　雅　　様</t>
    <rPh sb="1" eb="2">
      <t>リ</t>
    </rPh>
    <rPh sb="3" eb="4">
      <t>コト</t>
    </rPh>
    <rPh sb="5" eb="6">
      <t>チョウ</t>
    </rPh>
    <rPh sb="8" eb="9">
      <t>ダイ</t>
    </rPh>
    <rPh sb="10" eb="11">
      <t>ハラ</t>
    </rPh>
    <rPh sb="13" eb="14">
      <t>ミヤビ</t>
    </rPh>
    <rPh sb="16" eb="17">
      <t>サマ</t>
    </rPh>
    <phoneticPr fontId="4"/>
  </si>
  <si>
    <t>様式第１（令和５年９月公募 居間だけ断熱）</t>
    <phoneticPr fontId="4"/>
  </si>
  <si>
    <t>交付申請書（令和５年９月公募 居間だけ断熱）</t>
    <rPh sb="0" eb="2">
      <t>コウフ</t>
    </rPh>
    <rPh sb="2" eb="4">
      <t>シンセイ</t>
    </rPh>
    <phoneticPr fontId="4"/>
  </si>
  <si>
    <t>※令和5年3月公募より、提出書類のチェックリストを用意しましたので、ご活用ください。</t>
    <rPh sb="1" eb="3">
      <t>レイワ</t>
    </rPh>
    <rPh sb="4" eb="5">
      <t>ネン</t>
    </rPh>
    <rPh sb="6" eb="9">
      <t>ガツコウボ</t>
    </rPh>
    <rPh sb="12" eb="16">
      <t>テイシュツショルイ</t>
    </rPh>
    <rPh sb="25" eb="27">
      <t>ヨウイ</t>
    </rPh>
    <rPh sb="35" eb="37">
      <t>カツヨウ</t>
    </rPh>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</si>
</sst>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 "/>
    <numFmt numFmtId="178" formatCode="#,##0.00_ ;[Red]\-#,##0.00\ "/>
    <numFmt numFmtId="179" formatCode="#,##0_ ;[Red]\-#,##0\ "/>
    <numFmt numFmtId="180" formatCode="0_ "/>
    <numFmt numFmtId="181" formatCode=";;;"/>
    <numFmt numFmtId="182" formatCode="0.00_ "/>
    <numFmt numFmtId="183" formatCode="#,##0_);[Red]\(#,##0\)"/>
    <numFmt numFmtId="184" formatCode="#,##0.00_ "/>
  </numFmts>
  <fonts count="81"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4"/>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u/>
      <sz val="18"/>
      <name val="ＭＳ Ｐゴシック"/>
      <family val="3"/>
      <charset val="128"/>
    </font>
    <font>
      <b/>
      <sz val="14"/>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u/>
      <sz val="11"/>
      <color indexed="12"/>
      <name val="ＭＳ Ｐゴシック"/>
      <family val="3"/>
      <charset val="128"/>
    </font>
    <font>
      <sz val="9"/>
      <color indexed="8"/>
      <name val="ＭＳ Ｐゴシック"/>
      <family val="3"/>
      <charset val="128"/>
    </font>
    <font>
      <b/>
      <sz val="16"/>
      <name val="ＭＳ Ｐゴシック"/>
      <family val="3"/>
      <charset val="128"/>
    </font>
    <font>
      <sz val="13"/>
      <name val="ＭＳ Ｐゴシック"/>
      <family val="3"/>
      <charset val="128"/>
    </font>
    <font>
      <b/>
      <sz val="12"/>
      <name val="ＭＳ Ｐゴシック"/>
      <family val="3"/>
      <charset val="128"/>
    </font>
    <font>
      <sz val="20"/>
      <name val="ＭＳ Ｐゴシック"/>
      <family val="3"/>
      <charset val="128"/>
    </font>
    <font>
      <sz val="14"/>
      <name val="ＭＳ 明朝"/>
      <family val="1"/>
      <charset val="128"/>
    </font>
    <font>
      <sz val="12"/>
      <name val="ＭＳ Ｐ明朝"/>
      <family val="1"/>
      <charset val="128"/>
    </font>
    <font>
      <sz val="14"/>
      <name val="HGP創英角ｺﾞｼｯｸUB"/>
      <family val="3"/>
      <charset val="128"/>
    </font>
    <font>
      <sz val="12"/>
      <name val="HGP創英角ｺﾞｼｯｸUB"/>
      <family val="3"/>
      <charset val="128"/>
    </font>
    <font>
      <sz val="18"/>
      <name val="ＭＳ Ｐゴシック"/>
      <family val="3"/>
      <charset val="128"/>
    </font>
    <font>
      <b/>
      <sz val="26"/>
      <name val="ＭＳ Ｐゴシック"/>
      <family val="3"/>
      <charset val="128"/>
    </font>
    <font>
      <sz val="10"/>
      <name val="ＭＳ 明朝"/>
      <family val="1"/>
      <charset val="128"/>
    </font>
    <font>
      <sz val="12"/>
      <name val="ＭＳ 明朝"/>
      <family val="1"/>
      <charset val="128"/>
    </font>
    <font>
      <b/>
      <sz val="14"/>
      <name val="ＭＳ 明朝"/>
      <family val="1"/>
      <charset val="128"/>
    </font>
    <font>
      <b/>
      <sz val="12"/>
      <name val="ＭＳ 明朝"/>
      <family val="1"/>
      <charset val="128"/>
    </font>
    <font>
      <sz val="13"/>
      <name val="ＭＳ 明朝"/>
      <family val="1"/>
      <charset val="128"/>
    </font>
    <font>
      <u/>
      <sz val="12"/>
      <name val="ＭＳ 明朝"/>
      <family val="1"/>
      <charset val="128"/>
    </font>
    <font>
      <sz val="11"/>
      <name val="ＭＳ 明朝"/>
      <family val="1"/>
      <charset val="128"/>
    </font>
    <font>
      <sz val="9"/>
      <name val="ＭＳ 明朝"/>
      <family val="1"/>
      <charset val="128"/>
    </font>
    <font>
      <sz val="16"/>
      <name val="ＭＳ 明朝"/>
      <family val="1"/>
      <charset val="128"/>
    </font>
    <font>
      <b/>
      <sz val="16"/>
      <name val="ＭＳ 明朝"/>
      <family val="1"/>
      <charset val="128"/>
    </font>
    <font>
      <u/>
      <sz val="17"/>
      <name val="ＭＳ 明朝"/>
      <family val="1"/>
      <charset val="128"/>
    </font>
    <font>
      <sz val="10.5"/>
      <name val="ＭＳ 明朝"/>
      <family val="1"/>
      <charset val="128"/>
    </font>
    <font>
      <sz val="24"/>
      <name val="ＭＳ 明朝"/>
      <family val="1"/>
      <charset val="128"/>
    </font>
    <font>
      <sz val="13"/>
      <name val="ＭＳ ゴシック"/>
      <family val="3"/>
      <charset val="128"/>
    </font>
    <font>
      <sz val="6"/>
      <name val="ＭＳ Ｐゴシック"/>
      <family val="3"/>
      <charset val="128"/>
    </font>
    <font>
      <sz val="8"/>
      <color indexed="10"/>
      <name val="ＭＳ 明朝"/>
      <family val="1"/>
      <charset val="128"/>
    </font>
    <font>
      <sz val="22"/>
      <color indexed="9"/>
      <name val="HGP創英角ｺﾞｼｯｸUB"/>
      <family val="3"/>
      <charset val="128"/>
    </font>
    <font>
      <b/>
      <sz val="18"/>
      <name val="ＭＳ Ｐゴシック"/>
      <family val="3"/>
      <charset val="128"/>
    </font>
    <font>
      <sz val="18"/>
      <name val="HGPｺﾞｼｯｸE"/>
      <family val="3"/>
      <charset val="128"/>
    </font>
    <font>
      <sz val="2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font>
    <font>
      <sz val="14"/>
      <color theme="0"/>
      <name val="ＭＳ Ｐゴシック"/>
      <family val="3"/>
      <charset val="128"/>
    </font>
    <font>
      <sz val="14"/>
      <color rgb="FFFF0000"/>
      <name val="ＭＳ Ｐゴシック"/>
      <family val="3"/>
      <charset val="128"/>
    </font>
    <font>
      <sz val="16"/>
      <color rgb="FFFF0000"/>
      <name val="HGP創英角ｺﾞｼｯｸUB"/>
      <family val="3"/>
      <charset val="128"/>
    </font>
    <font>
      <sz val="11"/>
      <color rgb="FFFF0000"/>
      <name val="ＭＳ Ｐゴシック"/>
      <family val="3"/>
      <charset val="128"/>
    </font>
    <font>
      <sz val="11"/>
      <name val="ＭＳ Ｐゴシック"/>
      <family val="3"/>
      <charset val="128"/>
      <scheme val="minor"/>
    </font>
    <font>
      <b/>
      <sz val="30"/>
      <name val="ＭＳ Ｐゴシック"/>
      <family val="3"/>
      <charset val="128"/>
      <scheme val="minor"/>
    </font>
    <font>
      <sz val="14"/>
      <color theme="1"/>
      <name val="ＭＳ Ｐゴシック"/>
      <family val="3"/>
      <charset val="128"/>
    </font>
    <font>
      <b/>
      <sz val="13"/>
      <color rgb="FFFF0000"/>
      <name val="ＭＳ Ｐゴシック"/>
      <family val="3"/>
      <charset val="128"/>
    </font>
    <font>
      <sz val="6"/>
      <name val="ＭＳ Ｐゴシック"/>
      <family val="3"/>
      <charset val="128"/>
      <scheme val="minor"/>
    </font>
    <font>
      <sz val="13"/>
      <color theme="1"/>
      <name val="ＭＳ 明朝"/>
      <family val="1"/>
      <charset val="128"/>
    </font>
    <font>
      <sz val="14"/>
      <color rgb="FFFF0000"/>
      <name val="HGSｺﾞｼｯｸM"/>
      <family val="3"/>
      <charset val="128"/>
    </font>
    <font>
      <sz val="11"/>
      <color rgb="FFFF0000"/>
      <name val="ＭＳ 明朝"/>
      <family val="1"/>
      <charset val="128"/>
    </font>
    <font>
      <sz val="14"/>
      <color theme="1"/>
      <name val="ＭＳ 明朝"/>
      <family val="1"/>
      <charset val="128"/>
    </font>
    <font>
      <sz val="22"/>
      <color theme="1"/>
      <name val="ＭＳ Ｐゴシック"/>
      <family val="3"/>
      <charset val="128"/>
    </font>
    <font>
      <sz val="18"/>
      <color theme="1"/>
      <name val="ＭＳ Ｐゴシック"/>
      <family val="3"/>
      <charset val="128"/>
    </font>
    <font>
      <sz val="20"/>
      <color theme="1"/>
      <name val="ＭＳ Ｐゴシック"/>
      <family val="3"/>
      <charset val="128"/>
    </font>
    <font>
      <b/>
      <sz val="12"/>
      <color rgb="FFFF0000"/>
      <name val="ＭＳ Ｐゴシック"/>
      <family val="3"/>
      <charset val="128"/>
    </font>
    <font>
      <sz val="12"/>
      <color theme="1"/>
      <name val="ＭＳ Ｐゴシック"/>
      <family val="3"/>
      <charset val="128"/>
      <scheme val="minor"/>
    </font>
    <font>
      <sz val="16"/>
      <color rgb="FFFF0000"/>
      <name val="ＭＳ Ｐゴシック"/>
      <family val="3"/>
      <charset val="128"/>
    </font>
    <font>
      <sz val="10"/>
      <color theme="1"/>
      <name val="ＭＳ Ｐゴシック"/>
      <family val="3"/>
      <charset val="128"/>
      <scheme val="minor"/>
    </font>
    <font>
      <b/>
      <sz val="20"/>
      <name val="ＭＳ Ｐゴシック"/>
      <family val="3"/>
      <charset val="128"/>
    </font>
    <font>
      <sz val="24"/>
      <name val="ＭＳ Ｐゴシック"/>
      <family val="3"/>
      <charset val="128"/>
    </font>
    <font>
      <sz val="22"/>
      <name val="ＭＳ Ｐゴシック"/>
      <family val="3"/>
      <charset val="128"/>
    </font>
    <font>
      <b/>
      <sz val="30"/>
      <name val="ＭＳ Ｐゴシック"/>
      <family val="3"/>
      <charset val="128"/>
    </font>
    <font>
      <sz val="16"/>
      <color theme="1"/>
      <name val="ＭＳ Ｐゴシック"/>
      <family val="3"/>
      <charset val="128"/>
      <scheme val="minor"/>
    </font>
    <font>
      <sz val="6"/>
      <name val="ＭＳ Ｐゴシック"/>
      <family val="2"/>
      <charset val="128"/>
      <scheme val="minor"/>
    </font>
    <font>
      <b/>
      <sz val="12"/>
      <color rgb="FFFF0000"/>
      <name val="ＭＳ Ｐゴシック"/>
      <family val="3"/>
      <charset val="128"/>
      <scheme val="minor"/>
    </font>
    <font>
      <b/>
      <sz val="10"/>
      <color rgb="FF414042"/>
      <name val="メイリオ"/>
      <family val="3"/>
      <charset val="128"/>
    </font>
    <font>
      <sz val="10"/>
      <color rgb="FF414042"/>
      <name val="メイリオ"/>
      <family val="3"/>
      <charset val="128"/>
    </font>
    <font>
      <sz val="11"/>
      <name val="Meiryo UI"/>
      <family val="3"/>
      <charset val="128"/>
    </font>
    <font>
      <sz val="9"/>
      <color rgb="FF414042"/>
      <name val="メイリオ"/>
      <family val="3"/>
      <charset val="128"/>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66CCFF"/>
        <bgColor indexed="64"/>
      </patternFill>
    </fill>
    <fill>
      <patternFill patternType="solid">
        <fgColor rgb="FFCCFFFF"/>
        <bgColor indexed="64"/>
      </patternFill>
    </fill>
    <fill>
      <patternFill patternType="solid">
        <fgColor rgb="FFD9D9D9"/>
        <bgColor indexed="64"/>
      </patternFill>
    </fill>
    <fill>
      <patternFill patternType="solid">
        <fgColor theme="1" tint="0.499984740745262"/>
        <bgColor indexed="64"/>
      </patternFill>
    </fill>
    <fill>
      <patternFill patternType="solid">
        <fgColor rgb="FFFFCCFF"/>
        <bgColor indexed="64"/>
      </patternFill>
    </fill>
    <fill>
      <patternFill patternType="solid">
        <fgColor rgb="FFFFE5F2"/>
        <bgColor indexed="64"/>
      </patternFill>
    </fill>
    <fill>
      <patternFill patternType="solid">
        <fgColor rgb="FFFFABCE"/>
        <bgColor indexed="64"/>
      </patternFill>
    </fill>
    <fill>
      <patternFill patternType="solid">
        <fgColor rgb="FFCDDEEB"/>
        <bgColor indexed="64"/>
      </patternFill>
    </fill>
  </fills>
  <borders count="147">
    <border>
      <left/>
      <right/>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hair">
        <color indexed="64"/>
      </bottom>
      <diagonal/>
    </border>
    <border>
      <left/>
      <right/>
      <top style="hair">
        <color indexed="64"/>
      </top>
      <bottom style="double">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double">
        <color indexed="64"/>
      </top>
      <bottom/>
      <diagonal/>
    </border>
    <border>
      <left/>
      <right/>
      <top style="mediumDashDot">
        <color indexed="64"/>
      </top>
      <bottom/>
      <diagonal/>
    </border>
    <border>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n">
        <color indexed="64"/>
      </right>
      <top style="hair">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thin">
        <color theme="1"/>
      </left>
      <right/>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thin">
        <color indexed="64"/>
      </right>
      <top style="dotted">
        <color theme="0" tint="-0.24994659260841701"/>
      </top>
      <bottom style="dotted">
        <color theme="0" tint="-0.24994659260841701"/>
      </bottom>
      <diagonal/>
    </border>
    <border>
      <left style="thin">
        <color indexed="64"/>
      </left>
      <right style="dotted">
        <color theme="0" tint="-0.24994659260841701"/>
      </right>
      <top style="dotted">
        <color theme="0" tint="-0.24994659260841701"/>
      </top>
      <bottom style="thin">
        <color indexed="64"/>
      </bottom>
      <diagonal/>
    </border>
    <border>
      <left style="dotted">
        <color theme="0" tint="-0.24994659260841701"/>
      </left>
      <right style="dotted">
        <color theme="0" tint="-0.24994659260841701"/>
      </right>
      <top style="dotted">
        <color theme="0" tint="-0.24994659260841701"/>
      </top>
      <bottom style="thin">
        <color indexed="64"/>
      </bottom>
      <diagonal/>
    </border>
    <border>
      <left style="dotted">
        <color theme="0" tint="-0.24994659260841701"/>
      </left>
      <right style="thin">
        <color indexed="64"/>
      </right>
      <top style="dotted">
        <color theme="0" tint="-0.24994659260841701"/>
      </top>
      <bottom style="thin">
        <color indexed="64"/>
      </bottom>
      <diagonal/>
    </border>
    <border>
      <left style="thin">
        <color indexed="64"/>
      </left>
      <right style="dotted">
        <color indexed="64"/>
      </right>
      <top style="dotted">
        <color theme="0" tint="-0.24994659260841701"/>
      </top>
      <bottom style="thin">
        <color indexed="64"/>
      </bottom>
      <diagonal/>
    </border>
    <border>
      <left style="dotted">
        <color indexed="64"/>
      </left>
      <right style="dotted">
        <color indexed="64"/>
      </right>
      <top style="dotted">
        <color theme="0" tint="-0.24994659260841701"/>
      </top>
      <bottom style="thin">
        <color indexed="64"/>
      </bottom>
      <diagonal/>
    </border>
    <border>
      <left style="dotted">
        <color indexed="64"/>
      </left>
      <right style="dotted">
        <color theme="0" tint="-0.24994659260841701"/>
      </right>
      <top style="dotted">
        <color theme="0" tint="-0.24994659260841701"/>
      </top>
      <bottom style="thin">
        <color indexed="64"/>
      </bottom>
      <diagonal/>
    </border>
    <border>
      <left/>
      <right/>
      <top style="dotted">
        <color theme="0" tint="-0.24994659260841701"/>
      </top>
      <bottom style="thin">
        <color indexed="64"/>
      </bottom>
      <diagonal/>
    </border>
    <border>
      <left/>
      <right style="dotted">
        <color theme="0" tint="-0.24994659260841701"/>
      </right>
      <top style="dotted">
        <color theme="0" tint="-0.24994659260841701"/>
      </top>
      <bottom style="thin">
        <color indexed="64"/>
      </bottom>
      <diagonal/>
    </border>
    <border>
      <left style="dotted">
        <color theme="0" tint="-0.24994659260841701"/>
      </left>
      <right/>
      <top style="dotted">
        <color theme="0" tint="-0.24994659260841701"/>
      </top>
      <bottom style="thin">
        <color indexed="64"/>
      </bottom>
      <diagonal/>
    </border>
    <border>
      <left/>
      <right style="thin">
        <color indexed="64"/>
      </right>
      <top style="dotted">
        <color theme="0" tint="-0.24994659260841701"/>
      </top>
      <bottom style="thin">
        <color indexed="64"/>
      </bottom>
      <diagonal/>
    </border>
    <border>
      <left/>
      <right/>
      <top style="dotted">
        <color indexed="64"/>
      </top>
      <bottom/>
      <diagonal/>
    </border>
    <border>
      <left/>
      <right/>
      <top style="thin">
        <color indexed="64"/>
      </top>
      <bottom style="dotted">
        <color auto="1"/>
      </bottom>
      <diagonal/>
    </border>
    <border>
      <left style="thin">
        <color indexed="64"/>
      </left>
      <right/>
      <top style="dotted">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top style="double">
        <color indexed="64"/>
      </top>
      <bottom style="hair">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theme="1"/>
      </left>
      <right/>
      <top/>
      <bottom/>
      <diagonal/>
    </border>
    <border>
      <left style="thin">
        <color theme="1"/>
      </left>
      <right/>
      <top style="medium">
        <color indexed="64"/>
      </top>
      <bottom style="medium">
        <color indexed="64"/>
      </bottom>
      <diagonal/>
    </border>
    <border>
      <left/>
      <right style="thin">
        <color indexed="64"/>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style="thin">
        <color rgb="FF7F7F7F"/>
      </right>
      <top/>
      <bottom/>
      <diagonal/>
    </border>
    <border>
      <left style="medium">
        <color rgb="FFA6A6A6"/>
      </left>
      <right style="medium">
        <color rgb="FFA6A6A6"/>
      </right>
      <top style="medium">
        <color rgb="FFA6A6A6"/>
      </top>
      <bottom style="medium">
        <color rgb="FFA6A6A6"/>
      </bottom>
      <diagonal/>
    </border>
    <border>
      <left style="medium">
        <color rgb="FFA6A6A6"/>
      </left>
      <right style="medium">
        <color rgb="FFA6A6A6"/>
      </right>
      <top style="medium">
        <color rgb="FFA6A6A6"/>
      </top>
      <bottom/>
      <diagonal/>
    </border>
    <border>
      <left style="thin">
        <color rgb="FF7F7F7F"/>
      </left>
      <right/>
      <top/>
      <bottom/>
      <diagonal/>
    </border>
    <border>
      <left style="thin">
        <color rgb="FF7F7F7F"/>
      </left>
      <right/>
      <top/>
      <bottom style="thin">
        <color rgb="FF7F7F7F"/>
      </bottom>
      <diagonal/>
    </border>
    <border>
      <left style="medium">
        <color rgb="FFA6A6A6"/>
      </left>
      <right style="medium">
        <color rgb="FFA6A6A6"/>
      </right>
      <top/>
      <bottom/>
      <diagonal/>
    </border>
    <border>
      <left style="medium">
        <color rgb="FFA6A6A6"/>
      </left>
      <right/>
      <top style="medium">
        <color rgb="FFA6A6A6"/>
      </top>
      <bottom style="medium">
        <color rgb="FFA6A6A6"/>
      </bottom>
      <diagonal/>
    </border>
    <border>
      <left style="medium">
        <color rgb="FFA6A6A6"/>
      </left>
      <right style="medium">
        <color rgb="FFA6A6A6"/>
      </right>
      <top/>
      <bottom style="medium">
        <color rgb="FFA6A6A6"/>
      </bottom>
      <diagonal/>
    </border>
  </borders>
  <cellStyleXfs count="96">
    <xf numFmtId="0" fontId="0" fillId="0" borderId="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0" fontId="15" fillId="0" borderId="0" applyNumberFormat="0" applyFill="0" applyBorder="0" applyAlignment="0" applyProtection="0">
      <alignment vertical="top"/>
      <protection locked="0"/>
    </xf>
    <xf numFmtId="38" fontId="48" fillId="0" borderId="0" applyFont="0" applyFill="0" applyBorder="0" applyAlignment="0" applyProtection="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8" fillId="0" borderId="0">
      <alignment vertical="center"/>
    </xf>
    <xf numFmtId="0" fontId="48" fillId="0" borderId="0">
      <alignment vertical="center"/>
    </xf>
    <xf numFmtId="0" fontId="48"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8" fillId="0" borderId="0">
      <alignment vertical="center"/>
    </xf>
    <xf numFmtId="0" fontId="48" fillId="0" borderId="0">
      <alignment vertical="center"/>
    </xf>
    <xf numFmtId="0" fontId="48"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8" fillId="0" borderId="0">
      <alignment vertical="center"/>
    </xf>
    <xf numFmtId="0" fontId="48"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8"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3" fillId="0" borderId="0"/>
    <xf numFmtId="0" fontId="48" fillId="0" borderId="0">
      <alignment vertical="center"/>
    </xf>
    <xf numFmtId="0" fontId="48" fillId="0" borderId="0">
      <alignment vertical="center"/>
    </xf>
    <xf numFmtId="0" fontId="48" fillId="0" borderId="0">
      <alignment vertical="center"/>
    </xf>
    <xf numFmtId="0" fontId="5" fillId="0" borderId="0">
      <alignment vertical="center"/>
    </xf>
    <xf numFmtId="0" fontId="3" fillId="0" borderId="0"/>
    <xf numFmtId="0" fontId="3" fillId="0" borderId="0"/>
    <xf numFmtId="0" fontId="3" fillId="0" borderId="0"/>
    <xf numFmtId="0" fontId="3" fillId="0" borderId="0"/>
    <xf numFmtId="0" fontId="3" fillId="0" borderId="0"/>
    <xf numFmtId="0" fontId="5" fillId="0" borderId="0">
      <alignment vertical="center"/>
    </xf>
    <xf numFmtId="0" fontId="48" fillId="0" borderId="0">
      <alignment vertical="center"/>
    </xf>
    <xf numFmtId="0" fontId="3" fillId="0" borderId="0"/>
    <xf numFmtId="0" fontId="3" fillId="0" borderId="0"/>
    <xf numFmtId="0" fontId="3" fillId="0" borderId="0"/>
    <xf numFmtId="0" fontId="5" fillId="0" borderId="0">
      <alignment vertical="center"/>
    </xf>
    <xf numFmtId="0" fontId="48" fillId="0" borderId="0">
      <alignment vertical="center"/>
    </xf>
    <xf numFmtId="0" fontId="48" fillId="0" borderId="0">
      <alignment vertical="center"/>
    </xf>
    <xf numFmtId="0" fontId="3" fillId="0" borderId="0">
      <alignment vertical="center"/>
    </xf>
    <xf numFmtId="0" fontId="5" fillId="0" borderId="0">
      <alignment vertical="center"/>
    </xf>
    <xf numFmtId="0" fontId="48" fillId="0" borderId="0">
      <alignment vertical="center"/>
    </xf>
    <xf numFmtId="0" fontId="5" fillId="0" borderId="0">
      <alignment vertical="center"/>
    </xf>
    <xf numFmtId="0" fontId="2" fillId="0" borderId="0">
      <alignment vertical="center"/>
    </xf>
    <xf numFmtId="0" fontId="3" fillId="0" borderId="0">
      <alignment vertical="center"/>
    </xf>
    <xf numFmtId="0" fontId="5" fillId="0" borderId="0">
      <alignment vertical="center"/>
    </xf>
    <xf numFmtId="0" fontId="48" fillId="0" borderId="0">
      <alignment vertical="center"/>
    </xf>
    <xf numFmtId="0" fontId="3" fillId="0" borderId="0">
      <alignment vertical="center"/>
    </xf>
    <xf numFmtId="0" fontId="3" fillId="0" borderId="0">
      <alignment vertical="center"/>
    </xf>
    <xf numFmtId="0" fontId="3" fillId="0" borderId="0">
      <alignment vertical="center"/>
    </xf>
    <xf numFmtId="0" fontId="48" fillId="0" borderId="0"/>
    <xf numFmtId="0" fontId="2"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0" fontId="43" fillId="5" borderId="0">
      <alignment horizontal="center" vertical="center"/>
      <protection hidden="1"/>
    </xf>
    <xf numFmtId="0" fontId="45" fillId="6" borderId="63" applyNumberFormat="0" applyFont="0" applyBorder="0" applyAlignment="0" applyProtection="0">
      <alignment horizontal="center" vertical="center" wrapText="1"/>
      <protection hidden="1"/>
    </xf>
    <xf numFmtId="0" fontId="6" fillId="7" borderId="41" applyNumberFormat="0" applyFont="0" applyBorder="0" applyAlignment="0" applyProtection="0">
      <alignment horizontal="right" vertical="center"/>
      <protection hidden="1"/>
    </xf>
    <xf numFmtId="0" fontId="43" fillId="5" borderId="12" applyBorder="0">
      <alignment horizontal="center" vertical="center"/>
      <protection hidden="1"/>
    </xf>
    <xf numFmtId="0" fontId="25" fillId="6" borderId="24" applyNumberFormat="0" applyFont="0" applyBorder="0" applyAlignment="0" applyProtection="0">
      <alignment horizontal="left" vertical="center" indent="2"/>
      <protection hidden="1"/>
    </xf>
    <xf numFmtId="38" fontId="3" fillId="7" borderId="12" applyNumberFormat="0" applyFont="0" applyBorder="0" applyAlignment="0" applyProtection="0">
      <alignment vertical="center"/>
      <protection hidden="1"/>
    </xf>
    <xf numFmtId="0" fontId="1" fillId="0" borderId="0">
      <alignment vertical="center"/>
    </xf>
  </cellStyleXfs>
  <cellXfs count="960">
    <xf numFmtId="0" fontId="0" fillId="0" borderId="0" xfId="0">
      <alignment vertical="center"/>
    </xf>
    <xf numFmtId="0" fontId="3" fillId="0" borderId="0" xfId="0" applyFont="1" applyProtection="1">
      <alignment vertical="center"/>
      <protection hidden="1"/>
    </xf>
    <xf numFmtId="0" fontId="3" fillId="2" borderId="0" xfId="0" applyFont="1" applyFill="1" applyProtection="1">
      <alignment vertical="center"/>
      <protection hidden="1"/>
    </xf>
    <xf numFmtId="0" fontId="10"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0" fillId="2" borderId="0" xfId="0" applyFill="1" applyProtection="1">
      <alignment vertical="center"/>
      <protection hidden="1"/>
    </xf>
    <xf numFmtId="0" fontId="0" fillId="0" borderId="0" xfId="0" applyProtection="1">
      <alignment vertical="center"/>
      <protection hidden="1"/>
    </xf>
    <xf numFmtId="0" fontId="9" fillId="2" borderId="0" xfId="0" applyFont="1" applyFill="1" applyProtection="1">
      <alignment vertical="center"/>
      <protection hidden="1"/>
    </xf>
    <xf numFmtId="176" fontId="3" fillId="2" borderId="0" xfId="0" applyNumberFormat="1" applyFont="1" applyFill="1" applyProtection="1">
      <alignment vertical="center"/>
      <protection hidden="1"/>
    </xf>
    <xf numFmtId="176" fontId="3" fillId="0" borderId="0" xfId="0" applyNumberFormat="1" applyFont="1" applyAlignment="1" applyProtection="1">
      <alignment horizontal="center" vertical="center"/>
      <protection hidden="1"/>
    </xf>
    <xf numFmtId="0" fontId="16" fillId="0" borderId="0" xfId="0" applyFont="1" applyProtection="1">
      <alignment vertical="center"/>
      <protection hidden="1"/>
    </xf>
    <xf numFmtId="0" fontId="16" fillId="0" borderId="0" xfId="0" applyFont="1" applyProtection="1">
      <alignment vertical="center"/>
      <protection locked="0"/>
    </xf>
    <xf numFmtId="176" fontId="13" fillId="2" borderId="0" xfId="0" applyNumberFormat="1" applyFont="1" applyFill="1" applyProtection="1">
      <alignment vertical="center"/>
      <protection hidden="1"/>
    </xf>
    <xf numFmtId="177" fontId="13" fillId="2" borderId="0" xfId="0" applyNumberFormat="1" applyFont="1" applyFill="1" applyProtection="1">
      <alignment vertical="center"/>
      <protection hidden="1"/>
    </xf>
    <xf numFmtId="0" fontId="13" fillId="2" borderId="0" xfId="0" applyFont="1" applyFill="1" applyProtection="1">
      <alignment vertical="center"/>
      <protection hidden="1"/>
    </xf>
    <xf numFmtId="38" fontId="13" fillId="0" borderId="0" xfId="7" applyFont="1" applyFill="1" applyBorder="1" applyAlignment="1" applyProtection="1">
      <alignment horizontal="right" vertical="center"/>
      <protection hidden="1"/>
    </xf>
    <xf numFmtId="176" fontId="3" fillId="0" borderId="0" xfId="0" applyNumberFormat="1" applyFont="1" applyProtection="1">
      <alignment vertical="center"/>
      <protection hidden="1"/>
    </xf>
    <xf numFmtId="176" fontId="14" fillId="0" borderId="0" xfId="0" applyNumberFormat="1" applyFont="1" applyProtection="1">
      <alignment vertical="center"/>
      <protection hidden="1"/>
    </xf>
    <xf numFmtId="38" fontId="14" fillId="0" borderId="0" xfId="6" applyFont="1" applyFill="1" applyBorder="1" applyProtection="1">
      <alignment vertical="center"/>
      <protection hidden="1"/>
    </xf>
    <xf numFmtId="0" fontId="8" fillId="0" borderId="0" xfId="0" applyFont="1" applyProtection="1">
      <alignment vertical="center"/>
      <protection hidden="1"/>
    </xf>
    <xf numFmtId="176" fontId="49" fillId="0" borderId="0" xfId="0" applyNumberFormat="1" applyFont="1" applyProtection="1">
      <alignment vertical="center"/>
      <protection hidden="1"/>
    </xf>
    <xf numFmtId="38" fontId="49" fillId="0" borderId="0" xfId="6" applyFont="1" applyFill="1" applyBorder="1" applyProtection="1">
      <alignment vertical="center"/>
      <protection hidden="1"/>
    </xf>
    <xf numFmtId="0" fontId="13" fillId="0" borderId="0" xfId="0" applyFont="1" applyAlignment="1" applyProtection="1">
      <alignment horizontal="center" vertical="center" wrapText="1"/>
      <protection hidden="1"/>
    </xf>
    <xf numFmtId="0" fontId="16" fillId="0" borderId="0" xfId="0" applyFont="1" applyAlignment="1" applyProtection="1">
      <alignment horizontal="center" vertical="center"/>
      <protection hidden="1"/>
    </xf>
    <xf numFmtId="38" fontId="50" fillId="0" borderId="0" xfId="6" applyFont="1" applyFill="1" applyBorder="1" applyAlignment="1" applyProtection="1">
      <alignment horizontal="center" vertical="center"/>
      <protection hidden="1"/>
    </xf>
    <xf numFmtId="176" fontId="6" fillId="2" borderId="2" xfId="0" applyNumberFormat="1" applyFont="1" applyFill="1" applyBorder="1" applyAlignment="1" applyProtection="1">
      <alignment horizontal="center" vertical="center"/>
      <protection locked="0"/>
    </xf>
    <xf numFmtId="176" fontId="6" fillId="2" borderId="3" xfId="0" applyNumberFormat="1"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13" fillId="0" borderId="0" xfId="0" applyFont="1" applyAlignment="1" applyProtection="1">
      <alignment vertical="center" wrapText="1"/>
      <protection hidden="1"/>
    </xf>
    <xf numFmtId="176" fontId="13" fillId="0" borderId="0" xfId="0" applyNumberFormat="1" applyFont="1" applyAlignment="1" applyProtection="1">
      <alignment vertical="center" wrapText="1"/>
      <protection hidden="1"/>
    </xf>
    <xf numFmtId="176" fontId="13" fillId="0" borderId="0" xfId="0" applyNumberFormat="1" applyFont="1" applyProtection="1">
      <alignment vertical="center"/>
      <protection hidden="1"/>
    </xf>
    <xf numFmtId="176" fontId="13" fillId="0" borderId="10" xfId="0" applyNumberFormat="1" applyFont="1" applyBorder="1" applyAlignment="1" applyProtection="1">
      <alignment vertical="center" wrapText="1"/>
      <protection hidden="1"/>
    </xf>
    <xf numFmtId="0" fontId="8" fillId="0" borderId="0" xfId="0" applyFont="1" applyAlignment="1" applyProtection="1">
      <alignment horizontal="left" vertical="center"/>
      <protection hidden="1"/>
    </xf>
    <xf numFmtId="0" fontId="22" fillId="0" borderId="0" xfId="0" applyFont="1" applyProtection="1">
      <alignment vertical="center"/>
      <protection hidden="1"/>
    </xf>
    <xf numFmtId="176" fontId="6" fillId="0" borderId="0" xfId="0" applyNumberFormat="1" applyFont="1" applyAlignment="1" applyProtection="1">
      <protection hidden="1"/>
    </xf>
    <xf numFmtId="176" fontId="51" fillId="2" borderId="0" xfId="0" applyNumberFormat="1" applyFont="1" applyFill="1" applyAlignment="1" applyProtection="1">
      <protection hidden="1"/>
    </xf>
    <xf numFmtId="38" fontId="6" fillId="0" borderId="0" xfId="6" applyFont="1" applyFill="1" applyBorder="1" applyProtection="1">
      <alignment vertical="center"/>
      <protection hidden="1"/>
    </xf>
    <xf numFmtId="0" fontId="52" fillId="0" borderId="0" xfId="0" applyFont="1" applyAlignment="1" applyProtection="1">
      <alignment horizontal="left" vertical="center"/>
      <protection hidden="1"/>
    </xf>
    <xf numFmtId="0" fontId="12" fillId="0" borderId="0" xfId="0" applyFont="1" applyProtection="1">
      <alignment vertical="center"/>
      <protection hidden="1"/>
    </xf>
    <xf numFmtId="176" fontId="53" fillId="2" borderId="0" xfId="0" applyNumberFormat="1" applyFont="1" applyFill="1" applyAlignment="1" applyProtection="1">
      <protection hidden="1"/>
    </xf>
    <xf numFmtId="0" fontId="27" fillId="0" borderId="0" xfId="0" applyFont="1" applyProtection="1">
      <alignment vertical="center"/>
      <protection hidden="1"/>
    </xf>
    <xf numFmtId="0" fontId="28" fillId="0" borderId="0" xfId="0" applyFont="1" applyProtection="1">
      <alignment vertical="center"/>
      <protection hidden="1"/>
    </xf>
    <xf numFmtId="0" fontId="28" fillId="0" borderId="0" xfId="0" applyFont="1" applyAlignment="1" applyProtection="1">
      <alignment horizontal="center" vertical="center"/>
      <protection hidden="1"/>
    </xf>
    <xf numFmtId="38" fontId="28" fillId="0" borderId="0" xfId="12" applyFont="1" applyFill="1" applyBorder="1" applyAlignment="1" applyProtection="1">
      <alignment vertical="center"/>
      <protection hidden="1"/>
    </xf>
    <xf numFmtId="0" fontId="28" fillId="0" borderId="0" xfId="0" applyFont="1" applyAlignment="1" applyProtection="1">
      <alignment horizontal="right" vertical="center"/>
      <protection hidden="1"/>
    </xf>
    <xf numFmtId="0" fontId="27" fillId="2" borderId="0" xfId="0" applyFont="1" applyFill="1" applyProtection="1">
      <alignment vertical="center"/>
      <protection hidden="1"/>
    </xf>
    <xf numFmtId="0" fontId="28" fillId="2" borderId="0" xfId="0" applyFont="1" applyFill="1" applyProtection="1">
      <alignment vertical="center"/>
      <protection hidden="1"/>
    </xf>
    <xf numFmtId="0" fontId="28" fillId="2" borderId="0" xfId="0" applyFont="1" applyFill="1" applyAlignment="1" applyProtection="1">
      <alignment horizontal="center" vertical="center"/>
      <protection hidden="1"/>
    </xf>
    <xf numFmtId="38" fontId="28" fillId="2" borderId="0" xfId="12" applyFont="1" applyFill="1" applyBorder="1" applyAlignment="1" applyProtection="1">
      <alignment vertical="center"/>
      <protection hidden="1"/>
    </xf>
    <xf numFmtId="0" fontId="28" fillId="2" borderId="0" xfId="0" applyFont="1" applyFill="1" applyAlignment="1" applyProtection="1">
      <alignment horizontal="right" vertical="center"/>
      <protection hidden="1"/>
    </xf>
    <xf numFmtId="0" fontId="21" fillId="2" borderId="0" xfId="0" applyFont="1" applyFill="1" applyAlignment="1" applyProtection="1">
      <alignment horizontal="distributed" vertical="center"/>
      <protection hidden="1"/>
    </xf>
    <xf numFmtId="0" fontId="27" fillId="0" borderId="0" xfId="0" applyFont="1" applyAlignment="1" applyProtection="1">
      <alignment horizontal="center" vertical="center"/>
      <protection hidden="1"/>
    </xf>
    <xf numFmtId="0" fontId="31" fillId="0" borderId="0" xfId="0" applyFont="1" applyProtection="1">
      <alignment vertical="center"/>
      <protection hidden="1"/>
    </xf>
    <xf numFmtId="38" fontId="27" fillId="0" borderId="0" xfId="12" applyFont="1" applyFill="1" applyAlignment="1" applyProtection="1">
      <alignment vertical="center"/>
      <protection hidden="1"/>
    </xf>
    <xf numFmtId="0" fontId="31" fillId="0" borderId="0" xfId="0" applyFont="1" applyAlignment="1" applyProtection="1">
      <alignment vertical="center" wrapText="1" shrinkToFit="1"/>
      <protection hidden="1"/>
    </xf>
    <xf numFmtId="0" fontId="34" fillId="0" borderId="0" xfId="0" applyFont="1" applyAlignment="1" applyProtection="1">
      <alignment vertical="center" wrapText="1" shrinkToFit="1"/>
      <protection hidden="1"/>
    </xf>
    <xf numFmtId="0" fontId="31" fillId="0" borderId="0" xfId="0" applyFont="1" applyAlignment="1" applyProtection="1">
      <alignment vertical="center" shrinkToFit="1"/>
      <protection hidden="1"/>
    </xf>
    <xf numFmtId="0" fontId="31" fillId="0" borderId="0" xfId="0" applyFont="1" applyAlignment="1" applyProtection="1">
      <alignment vertical="center" textRotation="255" shrinkToFit="1"/>
      <protection hidden="1"/>
    </xf>
    <xf numFmtId="0" fontId="33" fillId="0" borderId="0" xfId="0" applyFont="1" applyProtection="1">
      <alignment vertical="center"/>
      <protection hidden="1"/>
    </xf>
    <xf numFmtId="0" fontId="36" fillId="2" borderId="0" xfId="0" applyFont="1" applyFill="1" applyProtection="1">
      <alignment vertical="center"/>
      <protection hidden="1"/>
    </xf>
    <xf numFmtId="0" fontId="37" fillId="0" borderId="0" xfId="0" applyFont="1" applyAlignment="1">
      <alignment horizontal="center" vertical="center"/>
    </xf>
    <xf numFmtId="0" fontId="38" fillId="0" borderId="0" xfId="0" applyFont="1" applyAlignment="1">
      <alignment horizontal="center" vertical="center"/>
    </xf>
    <xf numFmtId="0" fontId="21" fillId="0" borderId="0" xfId="0" applyFont="1" applyAlignment="1">
      <alignment horizontal="justify" vertical="center"/>
    </xf>
    <xf numFmtId="0" fontId="21" fillId="0" borderId="0" xfId="0" applyFont="1" applyProtection="1">
      <alignment vertical="center"/>
      <protection hidden="1"/>
    </xf>
    <xf numFmtId="0" fontId="21" fillId="0" borderId="0" xfId="0" applyFont="1" applyAlignment="1" applyProtection="1">
      <alignment horizontal="center" vertical="center"/>
      <protection hidden="1"/>
    </xf>
    <xf numFmtId="38" fontId="21" fillId="0" borderId="0" xfId="12" applyFont="1" applyFill="1" applyAlignment="1" applyProtection="1">
      <alignment vertical="center"/>
      <protection hidden="1"/>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vertical="center" wrapText="1"/>
    </xf>
    <xf numFmtId="0" fontId="31" fillId="0" borderId="0" xfId="0" applyFont="1" applyAlignment="1" applyProtection="1">
      <alignment horizontal="center" vertical="center" shrinkToFit="1"/>
      <protection hidden="1"/>
    </xf>
    <xf numFmtId="0" fontId="28" fillId="0" borderId="0" xfId="0" applyFont="1" applyAlignment="1" applyProtection="1">
      <alignment horizontal="left" vertical="center" wrapText="1"/>
      <protection hidden="1"/>
    </xf>
    <xf numFmtId="0" fontId="28" fillId="0" borderId="0" xfId="0" applyFont="1" applyAlignment="1" applyProtection="1">
      <alignment vertical="center" shrinkToFit="1"/>
      <protection hidden="1"/>
    </xf>
    <xf numFmtId="0" fontId="31" fillId="0" borderId="0" xfId="0" applyFont="1" applyAlignment="1" applyProtection="1">
      <alignment horizontal="center" vertical="center"/>
      <protection hidden="1"/>
    </xf>
    <xf numFmtId="0" fontId="21" fillId="0" borderId="0" xfId="0" applyFont="1" applyAlignment="1" applyProtection="1">
      <alignment horizontal="distributed" vertical="center"/>
      <protection hidden="1"/>
    </xf>
    <xf numFmtId="0" fontId="31" fillId="0" borderId="10" xfId="0" applyFont="1" applyBorder="1" applyAlignment="1" applyProtection="1">
      <alignment vertical="center" wrapText="1"/>
      <protection hidden="1"/>
    </xf>
    <xf numFmtId="0" fontId="31" fillId="0" borderId="14" xfId="0" applyFont="1" applyBorder="1" applyProtection="1">
      <alignment vertical="center"/>
      <protection hidden="1"/>
    </xf>
    <xf numFmtId="0" fontId="31" fillId="0" borderId="15" xfId="0" applyFont="1" applyBorder="1" applyProtection="1">
      <alignment vertical="center"/>
      <protection hidden="1"/>
    </xf>
    <xf numFmtId="0" fontId="28" fillId="0" borderId="0" xfId="0" applyFont="1" applyAlignment="1" applyProtection="1">
      <alignment vertical="center" textRotation="255" shrinkToFit="1"/>
      <protection hidden="1"/>
    </xf>
    <xf numFmtId="0" fontId="28" fillId="0" borderId="0" xfId="0" applyFont="1" applyAlignment="1" applyProtection="1">
      <alignment horizontal="center" vertical="center" shrinkToFit="1"/>
      <protection hidden="1"/>
    </xf>
    <xf numFmtId="38" fontId="28" fillId="0" borderId="0" xfId="12" applyFont="1" applyFill="1" applyBorder="1" applyAlignment="1" applyProtection="1">
      <alignment vertical="center" shrinkToFit="1"/>
      <protection hidden="1"/>
    </xf>
    <xf numFmtId="0" fontId="27" fillId="0" borderId="0" xfId="0" applyFont="1" applyAlignment="1" applyProtection="1">
      <alignment vertical="center" wrapText="1" shrinkToFit="1"/>
      <protection hidden="1"/>
    </xf>
    <xf numFmtId="0" fontId="31" fillId="0" borderId="12" xfId="0" applyFont="1" applyBorder="1" applyAlignment="1" applyProtection="1">
      <alignment vertical="center" shrinkToFit="1"/>
      <protection hidden="1"/>
    </xf>
    <xf numFmtId="0" fontId="31" fillId="0" borderId="13" xfId="0" applyFont="1" applyBorder="1" applyAlignment="1" applyProtection="1">
      <alignment vertical="center" shrinkToFit="1"/>
      <protection hidden="1"/>
    </xf>
    <xf numFmtId="0" fontId="27" fillId="0" borderId="16" xfId="0" applyFont="1" applyBorder="1" applyProtection="1">
      <alignment vertical="center"/>
      <protection hidden="1"/>
    </xf>
    <xf numFmtId="0" fontId="27" fillId="0" borderId="13" xfId="0" applyFont="1" applyBorder="1" applyProtection="1">
      <alignment vertical="center"/>
      <protection hidden="1"/>
    </xf>
    <xf numFmtId="0" fontId="31" fillId="3" borderId="0" xfId="0" applyFont="1" applyFill="1" applyAlignment="1" applyProtection="1">
      <alignment horizontal="center" vertical="center" wrapText="1" shrinkToFit="1"/>
      <protection hidden="1"/>
    </xf>
    <xf numFmtId="0" fontId="31" fillId="3" borderId="0" xfId="0" applyFont="1" applyFill="1" applyAlignment="1" applyProtection="1">
      <alignment horizontal="center" vertical="center" shrinkToFit="1"/>
      <protection hidden="1"/>
    </xf>
    <xf numFmtId="0" fontId="28" fillId="3" borderId="0" xfId="0" applyFont="1" applyFill="1" applyAlignment="1" applyProtection="1">
      <alignment horizontal="center" vertical="center" shrinkToFit="1"/>
      <protection hidden="1"/>
    </xf>
    <xf numFmtId="0" fontId="28" fillId="3" borderId="0" xfId="0" applyFont="1" applyFill="1" applyAlignment="1" applyProtection="1">
      <alignment vertical="center" shrinkToFit="1"/>
      <protection hidden="1"/>
    </xf>
    <xf numFmtId="0" fontId="31" fillId="0" borderId="10" xfId="0" applyFont="1" applyBorder="1" applyAlignment="1" applyProtection="1">
      <alignment vertical="center" shrinkToFit="1"/>
      <protection hidden="1"/>
    </xf>
    <xf numFmtId="49" fontId="31" fillId="0" borderId="14" xfId="0" applyNumberFormat="1" applyFont="1" applyBorder="1" applyAlignment="1" applyProtection="1">
      <alignment vertical="center" shrinkToFit="1"/>
      <protection hidden="1"/>
    </xf>
    <xf numFmtId="49" fontId="31" fillId="0" borderId="14" xfId="0" applyNumberFormat="1" applyFont="1" applyBorder="1" applyAlignment="1" applyProtection="1">
      <alignment horizontal="center" vertical="center"/>
      <protection hidden="1"/>
    </xf>
    <xf numFmtId="49" fontId="31" fillId="0" borderId="14" xfId="0" applyNumberFormat="1" applyFont="1" applyBorder="1" applyProtection="1">
      <alignment vertical="center"/>
      <protection hidden="1"/>
    </xf>
    <xf numFmtId="49" fontId="31" fillId="0" borderId="15" xfId="0" applyNumberFormat="1" applyFont="1" applyBorder="1" applyProtection="1">
      <alignment vertical="center"/>
      <protection hidden="1"/>
    </xf>
    <xf numFmtId="49" fontId="28" fillId="0" borderId="18" xfId="0" applyNumberFormat="1" applyFont="1" applyBorder="1" applyAlignment="1" applyProtection="1">
      <alignment vertical="center" shrinkToFit="1"/>
      <protection hidden="1"/>
    </xf>
    <xf numFmtId="49" fontId="28" fillId="0" borderId="17" xfId="0" applyNumberFormat="1" applyFont="1" applyBorder="1" applyAlignment="1" applyProtection="1">
      <alignment vertical="center" shrinkToFit="1"/>
      <protection hidden="1"/>
    </xf>
    <xf numFmtId="176" fontId="6" fillId="2" borderId="0" xfId="0" applyNumberFormat="1" applyFont="1" applyFill="1" applyAlignment="1" applyProtection="1">
      <protection hidden="1"/>
    </xf>
    <xf numFmtId="0" fontId="54" fillId="0" borderId="0" xfId="0" applyFont="1" applyProtection="1">
      <alignment vertical="center"/>
      <protection hidden="1"/>
    </xf>
    <xf numFmtId="0" fontId="27" fillId="0" borderId="0" xfId="0" applyFont="1" applyAlignment="1" applyProtection="1">
      <alignment horizontal="right" vertical="center"/>
      <protection hidden="1"/>
    </xf>
    <xf numFmtId="38" fontId="35" fillId="0" borderId="0" xfId="12" applyFont="1" applyFill="1" applyBorder="1" applyAlignment="1" applyProtection="1">
      <alignment vertical="center" shrinkToFit="1"/>
      <protection hidden="1"/>
    </xf>
    <xf numFmtId="49" fontId="28" fillId="3" borderId="0" xfId="0" applyNumberFormat="1" applyFont="1" applyFill="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179" fontId="6" fillId="2" borderId="20" xfId="7" applyNumberFormat="1" applyFont="1" applyFill="1" applyBorder="1" applyProtection="1">
      <alignment vertical="center"/>
      <protection locked="0"/>
    </xf>
    <xf numFmtId="179" fontId="6" fillId="2" borderId="21" xfId="7" applyNumberFormat="1" applyFont="1" applyFill="1" applyBorder="1" applyProtection="1">
      <alignment vertical="center"/>
      <protection locked="0"/>
    </xf>
    <xf numFmtId="179" fontId="6" fillId="2" borderId="22" xfId="7" applyNumberFormat="1" applyFont="1" applyFill="1" applyBorder="1" applyProtection="1">
      <alignment vertical="center"/>
      <protection locked="0"/>
    </xf>
    <xf numFmtId="179" fontId="6" fillId="2" borderId="17" xfId="0" applyNumberFormat="1" applyFont="1" applyFill="1" applyBorder="1" applyProtection="1">
      <alignment vertical="center"/>
      <protection hidden="1"/>
    </xf>
    <xf numFmtId="179" fontId="6" fillId="0" borderId="17" xfId="0" applyNumberFormat="1" applyFont="1" applyBorder="1" applyProtection="1">
      <alignment vertical="center"/>
      <protection hidden="1"/>
    </xf>
    <xf numFmtId="178" fontId="6" fillId="2" borderId="23" xfId="0" applyNumberFormat="1" applyFont="1" applyFill="1" applyBorder="1" applyProtection="1">
      <alignment vertical="center"/>
      <protection hidden="1"/>
    </xf>
    <xf numFmtId="179" fontId="6" fillId="2" borderId="5" xfId="0" applyNumberFormat="1" applyFont="1" applyFill="1" applyBorder="1" applyAlignment="1" applyProtection="1">
      <alignment vertical="center" shrinkToFit="1"/>
      <protection locked="0"/>
    </xf>
    <xf numFmtId="179" fontId="6" fillId="2" borderId="6" xfId="0" applyNumberFormat="1" applyFont="1" applyFill="1" applyBorder="1" applyAlignment="1" applyProtection="1">
      <alignment vertical="center" shrinkToFit="1"/>
      <protection locked="0"/>
    </xf>
    <xf numFmtId="179" fontId="6" fillId="2" borderId="0" xfId="0" applyNumberFormat="1" applyFont="1" applyFill="1" applyAlignment="1" applyProtection="1">
      <alignment vertical="center" shrinkToFit="1"/>
      <protection locked="0"/>
    </xf>
    <xf numFmtId="38" fontId="13" fillId="0" borderId="40" xfId="7" applyFont="1" applyFill="1" applyBorder="1" applyAlignment="1" applyProtection="1">
      <alignment vertical="center"/>
      <protection hidden="1"/>
    </xf>
    <xf numFmtId="0" fontId="27" fillId="0" borderId="0" xfId="0" applyFont="1" applyAlignment="1" applyProtection="1">
      <alignment horizontal="left" vertical="center" wrapText="1"/>
      <protection hidden="1"/>
    </xf>
    <xf numFmtId="38" fontId="12" fillId="0" borderId="19" xfId="0" applyNumberFormat="1" applyFont="1" applyBorder="1" applyProtection="1">
      <alignment vertical="center"/>
      <protection hidden="1"/>
    </xf>
    <xf numFmtId="176" fontId="19" fillId="2" borderId="0" xfId="0" applyNumberFormat="1" applyFont="1" applyFill="1" applyProtection="1">
      <alignment vertical="center"/>
      <protection hidden="1"/>
    </xf>
    <xf numFmtId="178" fontId="6" fillId="0" borderId="35" xfId="0" applyNumberFormat="1" applyFont="1" applyBorder="1" applyProtection="1">
      <alignment vertical="center"/>
      <protection hidden="1"/>
    </xf>
    <xf numFmtId="176" fontId="6" fillId="0" borderId="43" xfId="0" applyNumberFormat="1" applyFont="1" applyBorder="1" applyAlignment="1" applyProtection="1">
      <alignment horizontal="center" vertical="center"/>
      <protection hidden="1"/>
    </xf>
    <xf numFmtId="38" fontId="13" fillId="0" borderId="19" xfId="7" applyFont="1" applyFill="1" applyBorder="1" applyAlignment="1" applyProtection="1">
      <alignment horizontal="center" vertical="center"/>
      <protection hidden="1"/>
    </xf>
    <xf numFmtId="0" fontId="29" fillId="0" borderId="0" xfId="0" applyFont="1" applyAlignment="1" applyProtection="1">
      <alignment vertical="distributed"/>
      <protection hidden="1"/>
    </xf>
    <xf numFmtId="0" fontId="27" fillId="2" borderId="0" xfId="0" applyFont="1" applyFill="1" applyAlignment="1" applyProtection="1">
      <alignment horizontal="center" vertical="center"/>
      <protection hidden="1"/>
    </xf>
    <xf numFmtId="0" fontId="28" fillId="2" borderId="0" xfId="0" applyFont="1" applyFill="1" applyAlignment="1" applyProtection="1">
      <alignment horizontal="distributed" vertical="center"/>
      <protection hidden="1"/>
    </xf>
    <xf numFmtId="49" fontId="28" fillId="2" borderId="0" xfId="0" applyNumberFormat="1" applyFont="1" applyFill="1" applyAlignment="1" applyProtection="1">
      <alignment horizontal="left" vertical="center"/>
      <protection hidden="1"/>
    </xf>
    <xf numFmtId="49" fontId="31" fillId="0" borderId="0" xfId="0" applyNumberFormat="1" applyFont="1" applyAlignment="1" applyProtection="1">
      <alignment vertical="center" shrinkToFit="1"/>
      <protection hidden="1"/>
    </xf>
    <xf numFmtId="49" fontId="31" fillId="0" borderId="0" xfId="0" applyNumberFormat="1" applyFont="1" applyProtection="1">
      <alignment vertical="center"/>
      <protection hidden="1"/>
    </xf>
    <xf numFmtId="0" fontId="34" fillId="0" borderId="10" xfId="0" applyFont="1" applyBorder="1" applyAlignment="1" applyProtection="1">
      <alignment vertical="center" wrapText="1" shrinkToFit="1"/>
      <protection hidden="1"/>
    </xf>
    <xf numFmtId="0" fontId="32" fillId="0" borderId="0" xfId="0" applyFont="1" applyAlignment="1" applyProtection="1">
      <alignment horizontal="center" vertical="center"/>
      <protection hidden="1"/>
    </xf>
    <xf numFmtId="38" fontId="3" fillId="2" borderId="0" xfId="12" applyFont="1" applyFill="1" applyProtection="1">
      <alignment vertical="center"/>
      <protection hidden="1"/>
    </xf>
    <xf numFmtId="0" fontId="18" fillId="0" borderId="0" xfId="0" applyFont="1" applyAlignment="1" applyProtection="1">
      <alignment horizontal="right" vertical="center"/>
      <protection hidden="1"/>
    </xf>
    <xf numFmtId="0" fontId="44" fillId="2" borderId="0" xfId="0" applyFont="1" applyFill="1" applyProtection="1">
      <alignment vertical="center"/>
      <protection hidden="1"/>
    </xf>
    <xf numFmtId="49" fontId="25" fillId="2" borderId="0" xfId="0" applyNumberFormat="1" applyFont="1" applyFill="1" applyAlignment="1" applyProtection="1">
      <alignment horizontal="center" vertical="center"/>
      <protection hidden="1"/>
    </xf>
    <xf numFmtId="0" fontId="25" fillId="2" borderId="0" xfId="0" applyFont="1" applyFill="1" applyProtection="1">
      <alignment vertical="center"/>
      <protection hidden="1"/>
    </xf>
    <xf numFmtId="0" fontId="25" fillId="0" borderId="0" xfId="0" applyFont="1" applyProtection="1">
      <alignment vertical="center"/>
      <protection hidden="1"/>
    </xf>
    <xf numFmtId="0" fontId="25" fillId="2" borderId="0" xfId="0" applyFont="1" applyFill="1" applyAlignment="1" applyProtection="1">
      <alignment horizontal="center" vertical="center"/>
      <protection hidden="1"/>
    </xf>
    <xf numFmtId="0" fontId="12" fillId="2" borderId="0" xfId="0" applyFont="1" applyFill="1" applyProtection="1">
      <alignment vertical="center"/>
      <protection hidden="1"/>
    </xf>
    <xf numFmtId="0" fontId="25" fillId="2" borderId="0" xfId="0" applyFont="1" applyFill="1" applyAlignment="1" applyProtection="1">
      <alignment horizontal="left" vertical="center"/>
      <protection hidden="1"/>
    </xf>
    <xf numFmtId="49" fontId="12" fillId="2" borderId="0" xfId="0" applyNumberFormat="1" applyFont="1" applyFill="1" applyAlignment="1" applyProtection="1">
      <alignment horizontal="left" vertical="center"/>
      <protection hidden="1"/>
    </xf>
    <xf numFmtId="0" fontId="12" fillId="2" borderId="0" xfId="0" applyFont="1" applyFill="1" applyAlignment="1" applyProtection="1">
      <alignment horizontal="distributed" vertical="center"/>
      <protection hidden="1"/>
    </xf>
    <xf numFmtId="0" fontId="12" fillId="2" borderId="0" xfId="0" applyFont="1" applyFill="1" applyAlignment="1" applyProtection="1">
      <alignment horizontal="right" vertical="center"/>
      <protection hidden="1"/>
    </xf>
    <xf numFmtId="0" fontId="12" fillId="2" borderId="0" xfId="0" applyFont="1" applyFill="1" applyAlignment="1" applyProtection="1">
      <alignment horizontal="center" vertical="center"/>
      <protection hidden="1"/>
    </xf>
    <xf numFmtId="0" fontId="12" fillId="2" borderId="0" xfId="0" applyFont="1" applyFill="1" applyAlignment="1" applyProtection="1">
      <alignment horizontal="center" vertical="center" wrapText="1"/>
      <protection hidden="1"/>
    </xf>
    <xf numFmtId="0" fontId="12" fillId="0" borderId="46" xfId="0" applyFont="1" applyBorder="1" applyProtection="1">
      <alignment vertical="center"/>
      <protection hidden="1"/>
    </xf>
    <xf numFmtId="49" fontId="25" fillId="2" borderId="46" xfId="0" applyNumberFormat="1" applyFont="1" applyFill="1" applyBorder="1" applyAlignment="1" applyProtection="1">
      <alignment horizontal="center" vertical="center"/>
      <protection hidden="1"/>
    </xf>
    <xf numFmtId="0" fontId="25" fillId="0" borderId="46" xfId="0" applyFont="1" applyBorder="1" applyProtection="1">
      <alignment vertical="center"/>
      <protection hidden="1"/>
    </xf>
    <xf numFmtId="0" fontId="12" fillId="2" borderId="46" xfId="0" applyFont="1" applyFill="1" applyBorder="1" applyProtection="1">
      <alignment vertical="center"/>
      <protection hidden="1"/>
    </xf>
    <xf numFmtId="0" fontId="12" fillId="2" borderId="46" xfId="0" applyFont="1" applyFill="1" applyBorder="1" applyAlignment="1" applyProtection="1">
      <alignment horizontal="center" vertical="center" wrapText="1"/>
      <protection hidden="1"/>
    </xf>
    <xf numFmtId="0" fontId="12" fillId="2" borderId="46" xfId="0" applyFont="1" applyFill="1" applyBorder="1" applyAlignment="1" applyProtection="1">
      <alignment horizontal="center" vertical="center"/>
      <protection hidden="1"/>
    </xf>
    <xf numFmtId="38" fontId="3" fillId="2" borderId="0" xfId="12" applyFont="1" applyFill="1" applyBorder="1" applyProtection="1">
      <alignment vertical="center"/>
      <protection hidden="1"/>
    </xf>
    <xf numFmtId="0" fontId="10" fillId="2" borderId="0" xfId="0" applyFont="1" applyFill="1" applyAlignment="1" applyProtection="1">
      <alignment horizontal="center" vertical="center"/>
      <protection hidden="1"/>
    </xf>
    <xf numFmtId="0" fontId="6" fillId="0" borderId="0" xfId="0" applyFont="1" applyAlignment="1" applyProtection="1">
      <alignment horizontal="right" vertical="center" wrapText="1"/>
      <protection hidden="1"/>
    </xf>
    <xf numFmtId="0" fontId="51" fillId="0" borderId="0" xfId="0" applyFont="1" applyAlignment="1" applyProtection="1">
      <alignment horizontal="left" vertical="center"/>
      <protection hidden="1"/>
    </xf>
    <xf numFmtId="0" fontId="9" fillId="0" borderId="47" xfId="0" applyFont="1" applyBorder="1" applyAlignment="1" applyProtection="1">
      <alignment horizontal="center" vertical="center"/>
      <protection hidden="1"/>
    </xf>
    <xf numFmtId="38" fontId="25" fillId="2" borderId="0" xfId="12" applyFont="1" applyFill="1" applyBorder="1" applyAlignment="1" applyProtection="1">
      <alignment horizontal="right" vertical="center"/>
      <protection hidden="1"/>
    </xf>
    <xf numFmtId="0" fontId="9" fillId="0" borderId="0" xfId="0" applyFont="1" applyAlignment="1" applyProtection="1">
      <alignment horizontal="center" vertical="center"/>
      <protection hidden="1"/>
    </xf>
    <xf numFmtId="0" fontId="13" fillId="0" borderId="0" xfId="0" applyFont="1" applyAlignment="1" applyProtection="1">
      <alignment horizontal="left" vertical="center" wrapText="1"/>
      <protection hidden="1"/>
    </xf>
    <xf numFmtId="38" fontId="26" fillId="2" borderId="48" xfId="12" applyFont="1" applyFill="1" applyBorder="1" applyAlignment="1" applyProtection="1">
      <alignment vertical="center"/>
      <protection hidden="1"/>
    </xf>
    <xf numFmtId="38" fontId="26" fillId="2" borderId="0" xfId="12" applyFont="1" applyFill="1" applyBorder="1" applyAlignment="1" applyProtection="1">
      <alignment vertical="center"/>
      <protection hidden="1"/>
    </xf>
    <xf numFmtId="38" fontId="46" fillId="0" borderId="0" xfId="12" applyFont="1" applyFill="1" applyBorder="1" applyAlignment="1" applyProtection="1">
      <alignment vertical="center"/>
      <protection hidden="1"/>
    </xf>
    <xf numFmtId="38" fontId="3" fillId="0" borderId="0" xfId="12" applyFont="1" applyProtection="1">
      <alignment vertical="center"/>
      <protection hidden="1"/>
    </xf>
    <xf numFmtId="178" fontId="13" fillId="0" borderId="12" xfId="7" applyNumberFormat="1" applyFont="1" applyFill="1" applyBorder="1" applyAlignment="1" applyProtection="1">
      <alignment vertical="center"/>
      <protection hidden="1"/>
    </xf>
    <xf numFmtId="178" fontId="13" fillId="0" borderId="19" xfId="7" applyNumberFormat="1" applyFont="1" applyFill="1" applyBorder="1" applyAlignment="1" applyProtection="1">
      <alignment horizontal="right" vertical="center"/>
      <protection hidden="1"/>
    </xf>
    <xf numFmtId="0" fontId="34" fillId="0" borderId="0" xfId="0" applyFont="1" applyProtection="1">
      <alignment vertical="center"/>
      <protection hidden="1"/>
    </xf>
    <xf numFmtId="0" fontId="31" fillId="0" borderId="14" xfId="0" applyFont="1" applyBorder="1" applyAlignment="1" applyProtection="1">
      <alignment horizontal="center" vertical="center"/>
      <protection hidden="1"/>
    </xf>
    <xf numFmtId="0" fontId="31" fillId="0" borderId="14" xfId="0" applyFont="1" applyBorder="1" applyAlignment="1" applyProtection="1">
      <alignment vertical="center" shrinkToFit="1"/>
      <protection hidden="1"/>
    </xf>
    <xf numFmtId="0" fontId="27" fillId="0" borderId="10" xfId="0" applyFont="1" applyBorder="1" applyProtection="1">
      <alignment vertical="center"/>
      <protection hidden="1"/>
    </xf>
    <xf numFmtId="0" fontId="12" fillId="2" borderId="0" xfId="0" applyFont="1" applyFill="1" applyAlignment="1" applyProtection="1">
      <alignment vertical="center" wrapText="1"/>
      <protection hidden="1"/>
    </xf>
    <xf numFmtId="176" fontId="6" fillId="2" borderId="2" xfId="0" applyNumberFormat="1" applyFont="1" applyFill="1" applyBorder="1" applyAlignment="1" applyProtection="1">
      <alignment horizontal="center" vertical="center"/>
      <protection locked="0" hidden="1"/>
    </xf>
    <xf numFmtId="176" fontId="6" fillId="2" borderId="3" xfId="0" applyNumberFormat="1" applyFont="1" applyFill="1" applyBorder="1" applyAlignment="1" applyProtection="1">
      <alignment horizontal="center" vertical="center"/>
      <protection locked="0" hidden="1"/>
    </xf>
    <xf numFmtId="176" fontId="6" fillId="2" borderId="4" xfId="0" applyNumberFormat="1" applyFont="1" applyFill="1" applyBorder="1" applyAlignment="1" applyProtection="1">
      <alignment horizontal="center" vertical="center"/>
      <protection locked="0" hidden="1"/>
    </xf>
    <xf numFmtId="38" fontId="28" fillId="2" borderId="0" xfId="86" applyFont="1" applyFill="1" applyProtection="1">
      <alignment vertical="center"/>
      <protection hidden="1"/>
    </xf>
    <xf numFmtId="0" fontId="60" fillId="2" borderId="0" xfId="0" applyFont="1" applyFill="1" applyProtection="1">
      <alignment vertical="center"/>
      <protection hidden="1"/>
    </xf>
    <xf numFmtId="0" fontId="30" fillId="2" borderId="0" xfId="0" applyFont="1" applyFill="1" applyProtection="1">
      <alignment vertical="center"/>
      <protection hidden="1"/>
    </xf>
    <xf numFmtId="0" fontId="31" fillId="2" borderId="0" xfId="0" applyFont="1" applyFill="1" applyProtection="1">
      <alignment vertical="center"/>
      <protection hidden="1"/>
    </xf>
    <xf numFmtId="0" fontId="32" fillId="2" borderId="0" xfId="0" applyFont="1" applyFill="1" applyProtection="1">
      <alignment vertical="center"/>
      <protection hidden="1"/>
    </xf>
    <xf numFmtId="0" fontId="32" fillId="2" borderId="0" xfId="0" applyFont="1" applyFill="1" applyAlignment="1" applyProtection="1">
      <alignment horizontal="right" vertical="center"/>
      <protection hidden="1"/>
    </xf>
    <xf numFmtId="0" fontId="32" fillId="2" borderId="0" xfId="0" applyFont="1" applyFill="1" applyAlignment="1" applyProtection="1">
      <alignment horizontal="center" vertical="center"/>
      <protection hidden="1"/>
    </xf>
    <xf numFmtId="0" fontId="28" fillId="2" borderId="0" xfId="0" applyFont="1" applyFill="1" applyAlignment="1" applyProtection="1">
      <alignment horizontal="left" vertical="center" wrapText="1"/>
      <protection hidden="1"/>
    </xf>
    <xf numFmtId="38" fontId="27" fillId="0" borderId="0" xfId="86" applyFont="1" applyProtection="1">
      <alignment vertical="center"/>
      <protection hidden="1"/>
    </xf>
    <xf numFmtId="0" fontId="28" fillId="0" borderId="0" xfId="0" applyFont="1" applyAlignment="1" applyProtection="1">
      <alignment vertical="center" wrapText="1"/>
      <protection hidden="1"/>
    </xf>
    <xf numFmtId="0" fontId="28" fillId="0" borderId="0" xfId="0" applyFont="1" applyAlignment="1" applyProtection="1">
      <alignment horizontal="left" vertical="center"/>
      <protection hidden="1"/>
    </xf>
    <xf numFmtId="0" fontId="28" fillId="0" borderId="0" xfId="0" applyFont="1" applyAlignment="1" applyProtection="1">
      <alignment horizontal="left" vertical="center" shrinkToFit="1"/>
      <protection hidden="1"/>
    </xf>
    <xf numFmtId="0" fontId="27" fillId="3" borderId="0" xfId="0" applyFont="1" applyFill="1" applyProtection="1">
      <alignment vertical="center"/>
      <protection hidden="1"/>
    </xf>
    <xf numFmtId="0" fontId="28" fillId="0" borderId="0" xfId="0" applyFont="1" applyAlignment="1" applyProtection="1">
      <alignment horizontal="distributed" vertical="center"/>
      <protection hidden="1"/>
    </xf>
    <xf numFmtId="0" fontId="27" fillId="0" borderId="0" xfId="0" applyFont="1" applyAlignment="1" applyProtection="1">
      <alignment horizontal="left" vertical="center"/>
      <protection hidden="1"/>
    </xf>
    <xf numFmtId="0" fontId="28" fillId="2" borderId="0" xfId="0" applyFont="1" applyFill="1" applyAlignment="1" applyProtection="1">
      <alignment horizontal="left" vertical="center"/>
      <protection hidden="1"/>
    </xf>
    <xf numFmtId="38" fontId="27" fillId="2" borderId="0" xfId="86" applyFont="1" applyFill="1" applyProtection="1">
      <alignment vertical="center"/>
      <protection hidden="1"/>
    </xf>
    <xf numFmtId="0" fontId="28" fillId="2" borderId="0" xfId="0" applyFont="1" applyFill="1" applyAlignment="1" applyProtection="1">
      <alignment vertical="center" wrapText="1"/>
      <protection hidden="1"/>
    </xf>
    <xf numFmtId="0" fontId="27" fillId="2" borderId="0" xfId="0" applyFont="1" applyFill="1" applyAlignment="1" applyProtection="1">
      <alignment vertical="center" textRotation="255"/>
      <protection hidden="1"/>
    </xf>
    <xf numFmtId="0" fontId="35" fillId="0" borderId="0" xfId="0" applyFont="1" applyAlignment="1" applyProtection="1">
      <alignment vertical="center" shrinkToFit="1"/>
      <protection hidden="1"/>
    </xf>
    <xf numFmtId="0" fontId="61" fillId="0" borderId="10" xfId="0" applyFont="1" applyBorder="1" applyAlignment="1" applyProtection="1">
      <protection hidden="1"/>
    </xf>
    <xf numFmtId="0" fontId="6" fillId="0" borderId="0" xfId="0" applyFont="1" applyAlignment="1" applyProtection="1">
      <alignment horizontal="right" vertical="center"/>
      <protection hidden="1"/>
    </xf>
    <xf numFmtId="0" fontId="6" fillId="0" borderId="0" xfId="0" applyFont="1" applyProtection="1">
      <alignment vertical="center"/>
      <protection hidden="1"/>
    </xf>
    <xf numFmtId="0" fontId="9" fillId="0" borderId="0" xfId="0" applyFont="1" applyProtection="1">
      <alignment vertical="center"/>
      <protection hidden="1"/>
    </xf>
    <xf numFmtId="38" fontId="25" fillId="0" borderId="0" xfId="86" applyFont="1" applyAlignment="1" applyProtection="1">
      <alignment horizontal="right" vertical="center"/>
      <protection hidden="1"/>
    </xf>
    <xf numFmtId="38" fontId="25" fillId="0" borderId="0" xfId="86" applyFont="1" applyProtection="1">
      <alignment vertical="center"/>
      <protection hidden="1"/>
    </xf>
    <xf numFmtId="0" fontId="20" fillId="2" borderId="0" xfId="0" applyFont="1" applyFill="1" applyAlignment="1" applyProtection="1">
      <alignment vertical="center" wrapText="1"/>
      <protection hidden="1"/>
    </xf>
    <xf numFmtId="38" fontId="3" fillId="2" borderId="0" xfId="86" applyFont="1" applyFill="1" applyProtection="1">
      <alignment vertical="center"/>
      <protection hidden="1"/>
    </xf>
    <xf numFmtId="176" fontId="9" fillId="2" borderId="0" xfId="0" applyNumberFormat="1" applyFont="1" applyFill="1" applyAlignment="1" applyProtection="1">
      <alignment horizontal="center" vertical="center"/>
      <protection hidden="1"/>
    </xf>
    <xf numFmtId="176" fontId="9" fillId="2" borderId="5" xfId="0" applyNumberFormat="1" applyFont="1" applyFill="1" applyBorder="1" applyAlignment="1" applyProtection="1">
      <alignment horizontal="center" vertical="center"/>
      <protection hidden="1"/>
    </xf>
    <xf numFmtId="176" fontId="9" fillId="2" borderId="6" xfId="0" applyNumberFormat="1" applyFont="1" applyFill="1" applyBorder="1" applyAlignment="1" applyProtection="1">
      <alignment horizontal="center" vertical="center"/>
      <protection hidden="1"/>
    </xf>
    <xf numFmtId="176" fontId="9" fillId="2" borderId="7" xfId="0" applyNumberFormat="1" applyFont="1" applyFill="1" applyBorder="1" applyAlignment="1" applyProtection="1">
      <alignment horizontal="center" vertical="center"/>
      <protection hidden="1"/>
    </xf>
    <xf numFmtId="178" fontId="6" fillId="2" borderId="2" xfId="7" applyNumberFormat="1" applyFont="1" applyFill="1" applyBorder="1" applyProtection="1">
      <alignment vertical="center"/>
      <protection hidden="1"/>
    </xf>
    <xf numFmtId="176" fontId="9" fillId="2" borderId="8" xfId="0" applyNumberFormat="1" applyFont="1" applyFill="1" applyBorder="1" applyAlignment="1" applyProtection="1">
      <alignment horizontal="center" vertical="center"/>
      <protection hidden="1"/>
    </xf>
    <xf numFmtId="178" fontId="6" fillId="2" borderId="3" xfId="7" applyNumberFormat="1" applyFont="1" applyFill="1" applyBorder="1" applyProtection="1">
      <alignment vertical="center"/>
      <protection hidden="1"/>
    </xf>
    <xf numFmtId="176" fontId="9" fillId="2" borderId="9" xfId="0" applyNumberFormat="1" applyFont="1" applyFill="1" applyBorder="1" applyAlignment="1" applyProtection="1">
      <alignment horizontal="center" vertical="center"/>
      <protection hidden="1"/>
    </xf>
    <xf numFmtId="178" fontId="6" fillId="2" borderId="4" xfId="7" applyNumberFormat="1" applyFont="1" applyFill="1" applyBorder="1" applyProtection="1">
      <alignment vertical="center"/>
      <protection hidden="1"/>
    </xf>
    <xf numFmtId="38" fontId="6" fillId="0" borderId="0" xfId="7" applyFont="1" applyFill="1" applyBorder="1" applyProtection="1">
      <alignment vertical="center"/>
      <protection hidden="1"/>
    </xf>
    <xf numFmtId="179" fontId="6" fillId="0" borderId="30" xfId="7" applyNumberFormat="1" applyFont="1" applyFill="1" applyBorder="1" applyProtection="1">
      <alignment vertical="center"/>
      <protection hidden="1"/>
    </xf>
    <xf numFmtId="178" fontId="6" fillId="0" borderId="36" xfId="7" applyNumberFormat="1" applyFont="1" applyFill="1" applyBorder="1" applyProtection="1">
      <alignment vertical="center"/>
      <protection hidden="1"/>
    </xf>
    <xf numFmtId="176" fontId="6" fillId="2" borderId="2" xfId="0" applyNumberFormat="1" applyFont="1" applyFill="1" applyBorder="1" applyAlignment="1" applyProtection="1">
      <alignment horizontal="center" vertical="center"/>
      <protection hidden="1"/>
    </xf>
    <xf numFmtId="176" fontId="6" fillId="2" borderId="3" xfId="0" applyNumberFormat="1" applyFont="1" applyFill="1" applyBorder="1" applyAlignment="1" applyProtection="1">
      <alignment horizontal="center" vertical="center"/>
      <protection hidden="1"/>
    </xf>
    <xf numFmtId="178" fontId="6" fillId="2" borderId="0" xfId="0" applyNumberFormat="1" applyFont="1" applyFill="1" applyProtection="1">
      <alignment vertical="center"/>
      <protection hidden="1"/>
    </xf>
    <xf numFmtId="178" fontId="6" fillId="2" borderId="5" xfId="0" applyNumberFormat="1" applyFont="1" applyFill="1" applyBorder="1" applyProtection="1">
      <alignment vertical="center"/>
      <protection hidden="1"/>
    </xf>
    <xf numFmtId="178" fontId="6" fillId="2" borderId="6" xfId="0" applyNumberFormat="1" applyFont="1" applyFill="1" applyBorder="1" applyProtection="1">
      <alignment vertical="center"/>
      <protection hidden="1"/>
    </xf>
    <xf numFmtId="179" fontId="6" fillId="0" borderId="22" xfId="7" applyNumberFormat="1" applyFont="1" applyFill="1" applyBorder="1" applyProtection="1">
      <alignment vertical="center"/>
      <protection hidden="1"/>
    </xf>
    <xf numFmtId="178" fontId="6" fillId="0" borderId="34" xfId="7" applyNumberFormat="1" applyFont="1" applyFill="1" applyBorder="1" applyProtection="1">
      <alignment vertical="center"/>
      <protection hidden="1"/>
    </xf>
    <xf numFmtId="0" fontId="13" fillId="4" borderId="39" xfId="0" applyFont="1" applyFill="1" applyBorder="1" applyAlignment="1" applyProtection="1">
      <alignment horizontal="center" vertical="center"/>
      <protection hidden="1"/>
    </xf>
    <xf numFmtId="38" fontId="13" fillId="0" borderId="19" xfId="0" applyNumberFormat="1" applyFont="1" applyBorder="1" applyProtection="1">
      <alignment vertical="center"/>
      <protection hidden="1"/>
    </xf>
    <xf numFmtId="0" fontId="63" fillId="2" borderId="0" xfId="0" applyFont="1" applyFill="1" applyAlignment="1" applyProtection="1">
      <alignment horizontal="center" vertical="center"/>
      <protection locked="0"/>
    </xf>
    <xf numFmtId="0" fontId="25" fillId="2" borderId="93" xfId="0" applyFont="1" applyFill="1" applyBorder="1" applyAlignment="1" applyProtection="1">
      <alignment vertical="center" wrapText="1"/>
      <protection hidden="1"/>
    </xf>
    <xf numFmtId="0" fontId="25" fillId="2" borderId="20" xfId="0" applyFont="1" applyFill="1" applyBorder="1" applyAlignment="1" applyProtection="1">
      <alignment vertical="center" wrapText="1"/>
      <protection hidden="1"/>
    </xf>
    <xf numFmtId="0" fontId="64" fillId="2" borderId="92" xfId="0" applyFont="1" applyFill="1" applyBorder="1" applyAlignment="1" applyProtection="1">
      <alignment vertical="center" wrapText="1"/>
      <protection hidden="1"/>
    </xf>
    <xf numFmtId="0" fontId="64" fillId="2" borderId="20" xfId="0" applyFont="1" applyFill="1" applyBorder="1" applyAlignment="1" applyProtection="1">
      <alignment vertical="center" wrapText="1"/>
      <protection hidden="1"/>
    </xf>
    <xf numFmtId="0" fontId="65" fillId="2" borderId="0" xfId="0" applyFont="1" applyFill="1" applyAlignment="1" applyProtection="1">
      <alignment vertical="center" wrapText="1"/>
      <protection hidden="1"/>
    </xf>
    <xf numFmtId="0" fontId="63" fillId="2" borderId="20" xfId="0" applyFont="1" applyFill="1" applyBorder="1" applyAlignment="1" applyProtection="1">
      <alignment horizontal="center" vertical="center"/>
      <protection locked="0"/>
    </xf>
    <xf numFmtId="0" fontId="12" fillId="0" borderId="20" xfId="0" applyFont="1" applyBorder="1" applyProtection="1">
      <alignment vertical="center"/>
      <protection hidden="1"/>
    </xf>
    <xf numFmtId="0" fontId="17" fillId="0" borderId="0" xfId="0" applyFont="1" applyProtection="1">
      <alignment vertical="center"/>
      <protection hidden="1"/>
    </xf>
    <xf numFmtId="176" fontId="13" fillId="0" borderId="0" xfId="0" applyNumberFormat="1" applyFont="1" applyAlignment="1" applyProtection="1">
      <alignment horizontal="right" vertical="center"/>
      <protection hidden="1"/>
    </xf>
    <xf numFmtId="38" fontId="9" fillId="0" borderId="0" xfId="18" applyFont="1" applyProtection="1">
      <alignment vertical="center"/>
      <protection hidden="1"/>
    </xf>
    <xf numFmtId="38" fontId="49" fillId="0" borderId="0" xfId="6" applyFont="1" applyProtection="1">
      <alignment vertical="center"/>
      <protection hidden="1"/>
    </xf>
    <xf numFmtId="0" fontId="31" fillId="0" borderId="0" xfId="0" applyFont="1" applyAlignment="1" applyProtection="1">
      <alignment horizontal="right" vertical="center"/>
      <protection hidden="1"/>
    </xf>
    <xf numFmtId="0" fontId="18" fillId="0" borderId="0" xfId="0" applyFont="1" applyProtection="1">
      <alignment vertical="center"/>
      <protection hidden="1"/>
    </xf>
    <xf numFmtId="38" fontId="18" fillId="2" borderId="0" xfId="86" applyFont="1" applyFill="1" applyAlignment="1" applyProtection="1">
      <alignment horizontal="right" vertical="center"/>
      <protection hidden="1"/>
    </xf>
    <xf numFmtId="181" fontId="13" fillId="0" borderId="0" xfId="0" applyNumberFormat="1" applyFont="1" applyAlignment="1" applyProtection="1">
      <alignment horizontal="right" vertical="center"/>
      <protection hidden="1"/>
    </xf>
    <xf numFmtId="181" fontId="18" fillId="0" borderId="0" xfId="0" applyNumberFormat="1" applyFont="1" applyAlignment="1" applyProtection="1">
      <alignment horizontal="right" vertical="center"/>
      <protection hidden="1"/>
    </xf>
    <xf numFmtId="38" fontId="0" fillId="0" borderId="0" xfId="0" applyNumberFormat="1" applyProtection="1">
      <alignment vertical="center"/>
      <protection hidden="1"/>
    </xf>
    <xf numFmtId="38" fontId="9" fillId="2" borderId="0" xfId="86" applyFont="1" applyFill="1" applyAlignment="1" applyProtection="1">
      <alignment horizontal="right" vertical="center"/>
      <protection hidden="1"/>
    </xf>
    <xf numFmtId="0" fontId="67" fillId="2" borderId="0" xfId="0" applyFont="1" applyFill="1" applyProtection="1">
      <alignment vertical="center"/>
      <protection hidden="1"/>
    </xf>
    <xf numFmtId="180" fontId="0" fillId="9" borderId="0" xfId="0" applyNumberFormat="1" applyFill="1">
      <alignment vertical="center"/>
    </xf>
    <xf numFmtId="0" fontId="0" fillId="9" borderId="0" xfId="0" applyFill="1" applyProtection="1">
      <alignment vertical="center"/>
      <protection hidden="1"/>
    </xf>
    <xf numFmtId="38" fontId="18" fillId="9" borderId="0" xfId="86" applyFont="1" applyFill="1" applyAlignment="1" applyProtection="1">
      <alignment horizontal="right" vertical="center"/>
      <protection hidden="1"/>
    </xf>
    <xf numFmtId="0" fontId="18" fillId="9" borderId="0" xfId="0" applyFont="1" applyFill="1" applyAlignment="1" applyProtection="1">
      <alignment horizontal="right" vertical="center"/>
      <protection hidden="1"/>
    </xf>
    <xf numFmtId="181" fontId="18" fillId="9" borderId="0" xfId="0" applyNumberFormat="1" applyFont="1" applyFill="1" applyAlignment="1" applyProtection="1">
      <alignment horizontal="right" vertical="center"/>
      <protection hidden="1"/>
    </xf>
    <xf numFmtId="0" fontId="12" fillId="9" borderId="0" xfId="0" applyFont="1" applyFill="1" applyProtection="1">
      <alignment vertical="center"/>
      <protection hidden="1"/>
    </xf>
    <xf numFmtId="176" fontId="13" fillId="9" borderId="0" xfId="0" applyNumberFormat="1" applyFont="1" applyFill="1" applyAlignment="1" applyProtection="1">
      <alignment horizontal="right" vertical="center"/>
      <protection hidden="1"/>
    </xf>
    <xf numFmtId="176" fontId="3" fillId="9" borderId="0" xfId="0" applyNumberFormat="1" applyFont="1" applyFill="1" applyProtection="1">
      <alignment vertical="center"/>
      <protection hidden="1"/>
    </xf>
    <xf numFmtId="176" fontId="49" fillId="9" borderId="0" xfId="0" applyNumberFormat="1" applyFont="1" applyFill="1" applyProtection="1">
      <alignment vertical="center"/>
      <protection hidden="1"/>
    </xf>
    <xf numFmtId="38" fontId="49" fillId="9" borderId="0" xfId="6" applyFont="1" applyFill="1" applyProtection="1">
      <alignment vertical="center"/>
      <protection hidden="1"/>
    </xf>
    <xf numFmtId="176" fontId="6" fillId="9" borderId="0" xfId="0" applyNumberFormat="1" applyFont="1" applyFill="1" applyAlignment="1" applyProtection="1">
      <protection hidden="1"/>
    </xf>
    <xf numFmtId="0" fontId="16" fillId="9" borderId="0" xfId="0" applyFont="1" applyFill="1" applyProtection="1">
      <alignment vertical="center"/>
      <protection hidden="1"/>
    </xf>
    <xf numFmtId="0" fontId="17" fillId="9" borderId="0" xfId="0" applyFont="1" applyFill="1" applyProtection="1">
      <alignment vertical="center"/>
      <protection hidden="1"/>
    </xf>
    <xf numFmtId="38" fontId="3" fillId="9" borderId="19" xfId="90" applyNumberFormat="1" applyFont="1" applyFill="1" applyBorder="1" applyAlignment="1" applyProtection="1">
      <alignment vertical="center"/>
      <protection hidden="1"/>
    </xf>
    <xf numFmtId="38" fontId="9" fillId="9" borderId="0" xfId="18" applyFont="1" applyFill="1" applyProtection="1">
      <alignment vertical="center"/>
      <protection hidden="1"/>
    </xf>
    <xf numFmtId="38" fontId="3" fillId="9" borderId="19" xfId="91" applyNumberFormat="1" applyFont="1" applyFill="1" applyBorder="1" applyAlignment="1" applyProtection="1">
      <alignment vertical="center"/>
      <protection hidden="1"/>
    </xf>
    <xf numFmtId="38" fontId="49" fillId="9" borderId="0" xfId="6" applyFont="1" applyFill="1" applyBorder="1" applyProtection="1">
      <alignment vertical="center"/>
      <protection hidden="1"/>
    </xf>
    <xf numFmtId="176" fontId="6" fillId="9" borderId="43" xfId="0" applyNumberFormat="1" applyFont="1" applyFill="1" applyBorder="1" applyAlignment="1" applyProtection="1">
      <alignment horizontal="center" vertical="center"/>
      <protection hidden="1"/>
    </xf>
    <xf numFmtId="38" fontId="6" fillId="9" borderId="19" xfId="90" applyNumberFormat="1" applyFont="1" applyFill="1" applyBorder="1" applyAlignment="1" applyProtection="1">
      <alignment vertical="center"/>
      <protection hidden="1"/>
    </xf>
    <xf numFmtId="38" fontId="12" fillId="9" borderId="19" xfId="0" applyNumberFormat="1" applyFont="1" applyFill="1" applyBorder="1" applyProtection="1">
      <alignment vertical="center"/>
      <protection hidden="1"/>
    </xf>
    <xf numFmtId="38" fontId="50" fillId="9" borderId="0" xfId="6" applyFont="1" applyFill="1" applyBorder="1" applyAlignment="1" applyProtection="1">
      <alignment horizontal="center" vertical="center"/>
      <protection hidden="1"/>
    </xf>
    <xf numFmtId="38" fontId="50" fillId="9" borderId="44" xfId="6" applyFont="1" applyFill="1" applyBorder="1" applyAlignment="1" applyProtection="1">
      <alignment horizontal="center" vertical="center"/>
      <protection hidden="1"/>
    </xf>
    <xf numFmtId="176" fontId="13" fillId="9" borderId="10" xfId="0" applyNumberFormat="1" applyFont="1" applyFill="1" applyBorder="1" applyAlignment="1" applyProtection="1">
      <alignment vertical="center" wrapText="1"/>
      <protection hidden="1"/>
    </xf>
    <xf numFmtId="176" fontId="13" fillId="9" borderId="0" xfId="0" applyNumberFormat="1" applyFont="1" applyFill="1" applyProtection="1">
      <alignment vertical="center"/>
      <protection hidden="1"/>
    </xf>
    <xf numFmtId="176" fontId="13" fillId="9" borderId="0" xfId="0" applyNumberFormat="1" applyFont="1" applyFill="1" applyAlignment="1" applyProtection="1">
      <alignment vertical="center" wrapText="1"/>
      <protection hidden="1"/>
    </xf>
    <xf numFmtId="0" fontId="13" fillId="9" borderId="0" xfId="0" applyFont="1" applyFill="1" applyAlignment="1" applyProtection="1">
      <alignment vertical="center" wrapText="1"/>
      <protection hidden="1"/>
    </xf>
    <xf numFmtId="0" fontId="6" fillId="9" borderId="0" xfId="0" applyFont="1" applyFill="1" applyAlignment="1" applyProtection="1">
      <alignment horizontal="center" vertical="center" shrinkToFit="1"/>
      <protection hidden="1"/>
    </xf>
    <xf numFmtId="176" fontId="51" fillId="9" borderId="0" xfId="0" applyNumberFormat="1" applyFont="1" applyFill="1" applyAlignment="1" applyProtection="1">
      <protection hidden="1"/>
    </xf>
    <xf numFmtId="176" fontId="53" fillId="9" borderId="0" xfId="0" applyNumberFormat="1" applyFont="1" applyFill="1" applyAlignment="1" applyProtection="1">
      <protection hidden="1"/>
    </xf>
    <xf numFmtId="0" fontId="16" fillId="9" borderId="0" xfId="0" applyFont="1" applyFill="1" applyAlignment="1" applyProtection="1">
      <alignment horizontal="center" vertical="center"/>
      <protection hidden="1"/>
    </xf>
    <xf numFmtId="176" fontId="13" fillId="9" borderId="1" xfId="91" applyNumberFormat="1" applyFont="1" applyFill="1" applyBorder="1" applyAlignment="1" applyProtection="1">
      <alignment horizontal="center" vertical="center"/>
    </xf>
    <xf numFmtId="0" fontId="13" fillId="9" borderId="1" xfId="90" applyFont="1" applyFill="1" applyBorder="1" applyAlignment="1" applyProtection="1">
      <alignment horizontal="center" vertical="center" wrapText="1"/>
    </xf>
    <xf numFmtId="0" fontId="13" fillId="9" borderId="41" xfId="91" applyFont="1" applyFill="1" applyBorder="1" applyAlignment="1" applyProtection="1">
      <alignment horizontal="center" vertical="center" wrapText="1"/>
    </xf>
    <xf numFmtId="0" fontId="13" fillId="9" borderId="0" xfId="0" applyFont="1" applyFill="1" applyAlignment="1" applyProtection="1">
      <alignment horizontal="center" vertical="center" wrapText="1"/>
      <protection hidden="1"/>
    </xf>
    <xf numFmtId="0" fontId="3" fillId="9" borderId="41" xfId="90" applyFont="1" applyFill="1" applyBorder="1" applyAlignment="1" applyProtection="1">
      <alignment horizontal="center" vertical="center" wrapText="1"/>
      <protection hidden="1"/>
    </xf>
    <xf numFmtId="0" fontId="3" fillId="9" borderId="42" xfId="90" applyFont="1" applyFill="1" applyBorder="1" applyAlignment="1" applyProtection="1">
      <alignment horizontal="center" vertical="center"/>
      <protection hidden="1"/>
    </xf>
    <xf numFmtId="0" fontId="16" fillId="9" borderId="0" xfId="0" applyFont="1" applyFill="1" applyProtection="1">
      <alignment vertical="center"/>
      <protection locked="0"/>
    </xf>
    <xf numFmtId="49" fontId="6" fillId="9" borderId="2" xfId="0" applyNumberFormat="1" applyFont="1" applyFill="1" applyBorder="1" applyAlignment="1" applyProtection="1">
      <alignment horizontal="center" vertical="center"/>
      <protection locked="0"/>
    </xf>
    <xf numFmtId="0" fontId="6" fillId="9" borderId="45" xfId="0" applyFont="1" applyFill="1" applyBorder="1" applyAlignment="1" applyProtection="1">
      <alignment horizontal="center" vertical="center"/>
      <protection hidden="1"/>
    </xf>
    <xf numFmtId="179" fontId="6" fillId="9" borderId="0" xfId="0" applyNumberFormat="1" applyFont="1" applyFill="1" applyAlignment="1" applyProtection="1">
      <alignment vertical="center" shrinkToFit="1"/>
      <protection locked="0"/>
    </xf>
    <xf numFmtId="176" fontId="9" fillId="9" borderId="0" xfId="0" applyNumberFormat="1" applyFont="1" applyFill="1" applyAlignment="1" applyProtection="1">
      <alignment horizontal="center" vertical="center"/>
      <protection hidden="1"/>
    </xf>
    <xf numFmtId="176" fontId="9" fillId="9" borderId="7" xfId="0" applyNumberFormat="1" applyFont="1" applyFill="1" applyBorder="1" applyAlignment="1" applyProtection="1">
      <alignment horizontal="center" vertical="center"/>
      <protection hidden="1"/>
    </xf>
    <xf numFmtId="178" fontId="6" fillId="9" borderId="2" xfId="7" applyNumberFormat="1" applyFont="1" applyFill="1" applyBorder="1" applyProtection="1">
      <alignment vertical="center"/>
      <protection hidden="1"/>
    </xf>
    <xf numFmtId="179" fontId="6" fillId="9" borderId="20" xfId="7" applyNumberFormat="1" applyFont="1" applyFill="1" applyBorder="1" applyProtection="1">
      <alignment vertical="center"/>
      <protection locked="0"/>
    </xf>
    <xf numFmtId="38" fontId="6" fillId="9" borderId="0" xfId="6" applyFont="1" applyFill="1" applyBorder="1" applyProtection="1">
      <alignment vertical="center"/>
      <protection hidden="1"/>
    </xf>
    <xf numFmtId="179" fontId="6" fillId="9" borderId="20" xfId="7" applyNumberFormat="1" applyFont="1" applyFill="1" applyBorder="1" applyProtection="1">
      <alignment vertical="center"/>
      <protection hidden="1"/>
    </xf>
    <xf numFmtId="178" fontId="6" fillId="9" borderId="32" xfId="7" applyNumberFormat="1" applyFont="1" applyFill="1" applyBorder="1" applyProtection="1">
      <alignment vertical="center"/>
      <protection hidden="1"/>
    </xf>
    <xf numFmtId="49" fontId="6" fillId="9" borderId="3" xfId="0" applyNumberFormat="1" applyFont="1" applyFill="1" applyBorder="1" applyAlignment="1" applyProtection="1">
      <alignment horizontal="center" vertical="center"/>
      <protection locked="0"/>
    </xf>
    <xf numFmtId="0" fontId="6" fillId="9" borderId="3" xfId="0" applyFont="1" applyFill="1" applyBorder="1" applyAlignment="1" applyProtection="1">
      <alignment horizontal="center" vertical="center"/>
      <protection hidden="1"/>
    </xf>
    <xf numFmtId="179" fontId="6" fillId="9" borderId="5" xfId="0" applyNumberFormat="1" applyFont="1" applyFill="1" applyBorder="1" applyAlignment="1" applyProtection="1">
      <alignment vertical="center" shrinkToFit="1"/>
      <protection locked="0"/>
    </xf>
    <xf numFmtId="176" fontId="9" fillId="9" borderId="5" xfId="0" applyNumberFormat="1" applyFont="1" applyFill="1" applyBorder="1" applyAlignment="1" applyProtection="1">
      <alignment horizontal="center" vertical="center"/>
      <protection hidden="1"/>
    </xf>
    <xf numFmtId="176" fontId="9" fillId="9" borderId="8" xfId="0" applyNumberFormat="1" applyFont="1" applyFill="1" applyBorder="1" applyAlignment="1" applyProtection="1">
      <alignment horizontal="center" vertical="center"/>
      <protection hidden="1"/>
    </xf>
    <xf numFmtId="178" fontId="6" fillId="9" borderId="3" xfId="7" applyNumberFormat="1" applyFont="1" applyFill="1" applyBorder="1" applyProtection="1">
      <alignment vertical="center"/>
      <protection hidden="1"/>
    </xf>
    <xf numFmtId="179" fontId="6" fillId="9" borderId="21" xfId="7" applyNumberFormat="1" applyFont="1" applyFill="1" applyBorder="1" applyProtection="1">
      <alignment vertical="center"/>
      <protection locked="0"/>
    </xf>
    <xf numFmtId="38" fontId="6" fillId="9" borderId="0" xfId="7" applyFont="1" applyFill="1" applyBorder="1" applyProtection="1">
      <alignment vertical="center"/>
      <protection hidden="1"/>
    </xf>
    <xf numFmtId="179" fontId="6" fillId="9" borderId="21" xfId="7" applyNumberFormat="1" applyFont="1" applyFill="1" applyBorder="1" applyProtection="1">
      <alignment vertical="center"/>
      <protection hidden="1"/>
    </xf>
    <xf numFmtId="178" fontId="6" fillId="9" borderId="33" xfId="7" applyNumberFormat="1" applyFont="1" applyFill="1" applyBorder="1" applyProtection="1">
      <alignment vertical="center"/>
      <protection hidden="1"/>
    </xf>
    <xf numFmtId="49" fontId="6" fillId="9" borderId="4" xfId="0" applyNumberFormat="1"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hidden="1"/>
    </xf>
    <xf numFmtId="179" fontId="6" fillId="9" borderId="6" xfId="0" applyNumberFormat="1" applyFont="1" applyFill="1" applyBorder="1" applyAlignment="1" applyProtection="1">
      <alignment vertical="center" shrinkToFit="1"/>
      <protection locked="0"/>
    </xf>
    <xf numFmtId="176" fontId="9" fillId="9" borderId="6" xfId="0" applyNumberFormat="1" applyFont="1" applyFill="1" applyBorder="1" applyAlignment="1" applyProtection="1">
      <alignment horizontal="center" vertical="center"/>
      <protection hidden="1"/>
    </xf>
    <xf numFmtId="176" fontId="9" fillId="9" borderId="9" xfId="0" applyNumberFormat="1" applyFont="1" applyFill="1" applyBorder="1" applyAlignment="1" applyProtection="1">
      <alignment horizontal="center" vertical="center"/>
      <protection hidden="1"/>
    </xf>
    <xf numFmtId="178" fontId="6" fillId="9" borderId="4" xfId="7" applyNumberFormat="1" applyFont="1" applyFill="1" applyBorder="1" applyProtection="1">
      <alignment vertical="center"/>
      <protection hidden="1"/>
    </xf>
    <xf numFmtId="179" fontId="6" fillId="9" borderId="22" xfId="7" applyNumberFormat="1" applyFont="1" applyFill="1" applyBorder="1" applyProtection="1">
      <alignment vertical="center"/>
      <protection locked="0"/>
    </xf>
    <xf numFmtId="179" fontId="6" fillId="9" borderId="27" xfId="7" applyNumberFormat="1" applyFont="1" applyFill="1" applyBorder="1" applyProtection="1">
      <alignment vertical="center"/>
      <protection hidden="1"/>
    </xf>
    <xf numFmtId="178" fontId="6" fillId="9" borderId="34" xfId="7" applyNumberFormat="1" applyFont="1" applyFill="1" applyBorder="1" applyProtection="1">
      <alignment vertical="center"/>
      <protection hidden="1"/>
    </xf>
    <xf numFmtId="179" fontId="6" fillId="9" borderId="17" xfId="0" applyNumberFormat="1" applyFont="1" applyFill="1" applyBorder="1" applyProtection="1">
      <alignment vertical="center"/>
      <protection hidden="1"/>
    </xf>
    <xf numFmtId="178" fontId="6" fillId="9" borderId="23" xfId="0" applyNumberFormat="1" applyFont="1" applyFill="1" applyBorder="1" applyProtection="1">
      <alignment vertical="center"/>
      <protection hidden="1"/>
    </xf>
    <xf numFmtId="178" fontId="6" fillId="9" borderId="35" xfId="0" applyNumberFormat="1" applyFont="1" applyFill="1" applyBorder="1" applyProtection="1">
      <alignment vertical="center"/>
      <protection hidden="1"/>
    </xf>
    <xf numFmtId="176" fontId="3" fillId="9" borderId="0" xfId="0" applyNumberFormat="1" applyFont="1" applyFill="1" applyAlignment="1" applyProtection="1">
      <alignment horizontal="center" vertical="center"/>
      <protection hidden="1"/>
    </xf>
    <xf numFmtId="176" fontId="14" fillId="9" borderId="0" xfId="0" applyNumberFormat="1" applyFont="1" applyFill="1" applyProtection="1">
      <alignment vertical="center"/>
      <protection hidden="1"/>
    </xf>
    <xf numFmtId="38" fontId="14" fillId="9" borderId="0" xfId="6" applyFont="1" applyFill="1" applyBorder="1" applyProtection="1">
      <alignment vertical="center"/>
      <protection hidden="1"/>
    </xf>
    <xf numFmtId="176" fontId="13" fillId="9" borderId="11" xfId="91" applyNumberFormat="1" applyFont="1" applyFill="1" applyBorder="1" applyAlignment="1" applyProtection="1">
      <alignment horizontal="center" vertical="center" wrapText="1"/>
    </xf>
    <xf numFmtId="176" fontId="13" fillId="9" borderId="1" xfId="91" applyNumberFormat="1" applyFont="1" applyFill="1" applyBorder="1" applyAlignment="1" applyProtection="1">
      <alignment horizontal="center" vertical="center" wrapText="1"/>
    </xf>
    <xf numFmtId="49" fontId="6" fillId="9" borderId="25" xfId="0" applyNumberFormat="1" applyFont="1" applyFill="1" applyBorder="1" applyAlignment="1" applyProtection="1">
      <alignment horizontal="center" vertical="center" shrinkToFit="1"/>
      <protection locked="0"/>
    </xf>
    <xf numFmtId="49" fontId="6" fillId="9" borderId="0" xfId="0" applyNumberFormat="1" applyFont="1" applyFill="1" applyAlignment="1" applyProtection="1">
      <alignment horizontal="center" vertical="center" shrinkToFit="1"/>
      <protection locked="0"/>
    </xf>
    <xf numFmtId="49" fontId="6" fillId="9" borderId="2" xfId="0" applyNumberFormat="1" applyFont="1" applyFill="1" applyBorder="1" applyAlignment="1" applyProtection="1">
      <alignment horizontal="center" vertical="center"/>
      <protection hidden="1"/>
    </xf>
    <xf numFmtId="179" fontId="6" fillId="9" borderId="28" xfId="7" applyNumberFormat="1" applyFont="1" applyFill="1" applyBorder="1" applyProtection="1">
      <alignment vertical="center"/>
      <protection locked="0"/>
    </xf>
    <xf numFmtId="178" fontId="6" fillId="9" borderId="29" xfId="0" applyNumberFormat="1" applyFont="1" applyFill="1" applyBorder="1" applyProtection="1">
      <alignment vertical="center"/>
      <protection hidden="1"/>
    </xf>
    <xf numFmtId="179" fontId="6" fillId="9" borderId="30" xfId="7" applyNumberFormat="1" applyFont="1" applyFill="1" applyBorder="1" applyProtection="1">
      <alignment vertical="center"/>
      <protection hidden="1"/>
    </xf>
    <xf numFmtId="178" fontId="6" fillId="9" borderId="36" xfId="7" applyNumberFormat="1" applyFont="1" applyFill="1" applyBorder="1" applyProtection="1">
      <alignment vertical="center"/>
      <protection hidden="1"/>
    </xf>
    <xf numFmtId="49" fontId="6" fillId="9" borderId="26" xfId="0" applyNumberFormat="1" applyFont="1" applyFill="1" applyBorder="1" applyAlignment="1" applyProtection="1">
      <alignment horizontal="center" vertical="center" shrinkToFit="1"/>
      <protection locked="0"/>
    </xf>
    <xf numFmtId="49" fontId="6" fillId="9" borderId="5" xfId="0" applyNumberFormat="1" applyFont="1" applyFill="1" applyBorder="1" applyAlignment="1" applyProtection="1">
      <alignment horizontal="center" vertical="center" shrinkToFit="1"/>
      <protection locked="0"/>
    </xf>
    <xf numFmtId="49" fontId="6" fillId="9" borderId="3" xfId="0" applyNumberFormat="1" applyFont="1" applyFill="1" applyBorder="1" applyAlignment="1" applyProtection="1">
      <alignment horizontal="center" vertical="center"/>
      <protection hidden="1"/>
    </xf>
    <xf numFmtId="179" fontId="6" fillId="9" borderId="26" xfId="7" applyNumberFormat="1" applyFont="1" applyFill="1" applyBorder="1" applyProtection="1">
      <alignment vertical="center"/>
      <protection locked="0"/>
    </xf>
    <xf numFmtId="178" fontId="6" fillId="9" borderId="3" xfId="0" applyNumberFormat="1" applyFont="1" applyFill="1" applyBorder="1" applyProtection="1">
      <alignment vertical="center"/>
      <protection hidden="1"/>
    </xf>
    <xf numFmtId="49" fontId="6" fillId="9" borderId="27" xfId="0" applyNumberFormat="1" applyFont="1" applyFill="1" applyBorder="1" applyAlignment="1" applyProtection="1">
      <alignment horizontal="center" vertical="center" shrinkToFit="1"/>
      <protection locked="0"/>
    </xf>
    <xf numFmtId="49" fontId="6" fillId="9" borderId="6" xfId="0" applyNumberFormat="1" applyFont="1" applyFill="1" applyBorder="1" applyAlignment="1" applyProtection="1">
      <alignment horizontal="center" vertical="center" shrinkToFit="1"/>
      <protection locked="0"/>
    </xf>
    <xf numFmtId="49" fontId="6" fillId="9" borderId="4" xfId="0" applyNumberFormat="1" applyFont="1" applyFill="1" applyBorder="1" applyAlignment="1" applyProtection="1">
      <alignment horizontal="center" vertical="center"/>
      <protection hidden="1"/>
    </xf>
    <xf numFmtId="179" fontId="6" fillId="9" borderId="27" xfId="7" applyNumberFormat="1" applyFont="1" applyFill="1" applyBorder="1" applyProtection="1">
      <alignment vertical="center"/>
      <protection locked="0"/>
    </xf>
    <xf numFmtId="178" fontId="6" fillId="9" borderId="4" xfId="0" applyNumberFormat="1" applyFont="1" applyFill="1" applyBorder="1" applyProtection="1">
      <alignment vertical="center"/>
      <protection hidden="1"/>
    </xf>
    <xf numFmtId="178" fontId="6" fillId="9" borderId="37" xfId="7" applyNumberFormat="1" applyFont="1" applyFill="1" applyBorder="1" applyProtection="1">
      <alignment vertical="center"/>
      <protection hidden="1"/>
    </xf>
    <xf numFmtId="179" fontId="6" fillId="9" borderId="24" xfId="0" applyNumberFormat="1" applyFont="1" applyFill="1" applyBorder="1" applyProtection="1">
      <alignment vertical="center"/>
      <protection hidden="1"/>
    </xf>
    <xf numFmtId="178" fontId="6" fillId="9" borderId="38" xfId="0" applyNumberFormat="1" applyFont="1" applyFill="1" applyBorder="1" applyProtection="1">
      <alignment vertical="center"/>
      <protection hidden="1"/>
    </xf>
    <xf numFmtId="176" fontId="19" fillId="9" borderId="0" xfId="0" applyNumberFormat="1" applyFont="1" applyFill="1" applyProtection="1">
      <alignment vertical="center"/>
      <protection hidden="1"/>
    </xf>
    <xf numFmtId="177" fontId="13" fillId="9" borderId="0" xfId="0" applyNumberFormat="1" applyFont="1" applyFill="1" applyProtection="1">
      <alignment vertical="center"/>
      <protection hidden="1"/>
    </xf>
    <xf numFmtId="0" fontId="13" fillId="9" borderId="0" xfId="0" applyFont="1" applyFill="1" applyProtection="1">
      <alignment vertical="center"/>
      <protection hidden="1"/>
    </xf>
    <xf numFmtId="38" fontId="13" fillId="9" borderId="0" xfId="7" applyFont="1" applyFill="1" applyBorder="1" applyAlignment="1" applyProtection="1">
      <alignment horizontal="right" vertical="center"/>
      <protection hidden="1"/>
    </xf>
    <xf numFmtId="0" fontId="13" fillId="9" borderId="39" xfId="0" applyFont="1" applyFill="1" applyBorder="1" applyAlignment="1">
      <alignment horizontal="center" vertical="center"/>
    </xf>
    <xf numFmtId="38" fontId="14" fillId="9" borderId="41" xfId="90" applyNumberFormat="1" applyFont="1" applyFill="1" applyBorder="1" applyAlignment="1" applyProtection="1">
      <alignment horizontal="center" vertical="center"/>
    </xf>
    <xf numFmtId="38" fontId="14" fillId="9" borderId="42" xfId="90" applyNumberFormat="1" applyFont="1" applyFill="1" applyBorder="1" applyAlignment="1" applyProtection="1">
      <alignment horizontal="center" vertical="center"/>
    </xf>
    <xf numFmtId="38" fontId="13" fillId="9" borderId="0" xfId="7" applyFont="1" applyFill="1" applyBorder="1" applyAlignment="1" applyProtection="1">
      <alignment horizontal="right" vertical="center"/>
    </xf>
    <xf numFmtId="38" fontId="13" fillId="9" borderId="31" xfId="0" applyNumberFormat="1" applyFont="1" applyFill="1" applyBorder="1">
      <alignment vertical="center"/>
    </xf>
    <xf numFmtId="178" fontId="13" fillId="9" borderId="24" xfId="7" applyNumberFormat="1" applyFont="1" applyFill="1" applyBorder="1" applyAlignment="1" applyProtection="1">
      <alignment vertical="center"/>
      <protection hidden="1"/>
    </xf>
    <xf numFmtId="38" fontId="13" fillId="9" borderId="38" xfId="7" applyFont="1" applyFill="1" applyBorder="1" applyAlignment="1" applyProtection="1">
      <alignment vertical="center"/>
      <protection hidden="1"/>
    </xf>
    <xf numFmtId="38" fontId="13" fillId="9" borderId="31" xfId="7" applyFont="1" applyFill="1" applyBorder="1" applyAlignment="1" applyProtection="1">
      <alignment horizontal="center" vertical="center"/>
      <protection hidden="1"/>
    </xf>
    <xf numFmtId="178" fontId="13" fillId="9" borderId="31" xfId="7" applyNumberFormat="1" applyFont="1" applyFill="1" applyBorder="1" applyAlignment="1" applyProtection="1">
      <alignment horizontal="right" vertical="center"/>
      <protection hidden="1"/>
    </xf>
    <xf numFmtId="38" fontId="13" fillId="9" borderId="19" xfId="0" applyNumberFormat="1" applyFont="1" applyFill="1" applyBorder="1">
      <alignment vertical="center"/>
    </xf>
    <xf numFmtId="178" fontId="13" fillId="9" borderId="12" xfId="7" applyNumberFormat="1" applyFont="1" applyFill="1" applyBorder="1" applyAlignment="1" applyProtection="1">
      <alignment vertical="center"/>
      <protection hidden="1"/>
    </xf>
    <xf numFmtId="38" fontId="13" fillId="9" borderId="40" xfId="7" applyFont="1" applyFill="1" applyBorder="1" applyAlignment="1" applyProtection="1">
      <alignment vertical="center"/>
      <protection hidden="1"/>
    </xf>
    <xf numFmtId="38" fontId="13" fillId="9" borderId="19" xfId="7" applyFont="1" applyFill="1" applyBorder="1" applyAlignment="1" applyProtection="1">
      <alignment horizontal="center" vertical="center"/>
      <protection hidden="1"/>
    </xf>
    <xf numFmtId="178" fontId="13" fillId="9" borderId="19" xfId="7" applyNumberFormat="1" applyFont="1" applyFill="1" applyBorder="1" applyAlignment="1" applyProtection="1">
      <alignment horizontal="right" vertical="center"/>
      <protection hidden="1"/>
    </xf>
    <xf numFmtId="176" fontId="6" fillId="9" borderId="0" xfId="0" applyNumberFormat="1" applyFont="1" applyFill="1" applyAlignment="1" applyProtection="1">
      <alignment horizontal="right" vertical="center"/>
      <protection hidden="1"/>
    </xf>
    <xf numFmtId="176" fontId="6" fillId="9" borderId="0" xfId="0" applyNumberFormat="1" applyFont="1" applyFill="1" applyProtection="1">
      <alignment vertical="center"/>
      <protection hidden="1"/>
    </xf>
    <xf numFmtId="0" fontId="54" fillId="9" borderId="0" xfId="0" applyFont="1" applyFill="1" applyProtection="1">
      <alignment vertical="center"/>
      <protection hidden="1"/>
    </xf>
    <xf numFmtId="176" fontId="6" fillId="9" borderId="2" xfId="0" applyNumberFormat="1" applyFont="1" applyFill="1" applyBorder="1" applyAlignment="1" applyProtection="1">
      <alignment horizontal="center" vertical="center"/>
      <protection locked="0"/>
    </xf>
    <xf numFmtId="176" fontId="6" fillId="9" borderId="2" xfId="0" applyNumberFormat="1" applyFont="1" applyFill="1" applyBorder="1" applyAlignment="1" applyProtection="1">
      <alignment horizontal="center" vertical="center"/>
      <protection hidden="1"/>
    </xf>
    <xf numFmtId="178" fontId="6" fillId="9" borderId="0" xfId="0" applyNumberFormat="1" applyFont="1" applyFill="1" applyProtection="1">
      <alignment vertical="center"/>
      <protection hidden="1"/>
    </xf>
    <xf numFmtId="176" fontId="6" fillId="9" borderId="3" xfId="0" applyNumberFormat="1" applyFont="1" applyFill="1" applyBorder="1" applyAlignment="1" applyProtection="1">
      <alignment horizontal="center" vertical="center"/>
      <protection locked="0"/>
    </xf>
    <xf numFmtId="176" fontId="6" fillId="9" borderId="3" xfId="0" applyNumberFormat="1" applyFont="1" applyFill="1" applyBorder="1" applyAlignment="1" applyProtection="1">
      <alignment horizontal="center" vertical="center"/>
      <protection hidden="1"/>
    </xf>
    <xf numFmtId="178" fontId="6" fillId="9" borderId="5" xfId="0" applyNumberFormat="1" applyFont="1" applyFill="1" applyBorder="1" applyProtection="1">
      <alignment vertical="center"/>
      <protection hidden="1"/>
    </xf>
    <xf numFmtId="176" fontId="6" fillId="9" borderId="4" xfId="0" applyNumberFormat="1" applyFont="1" applyFill="1" applyBorder="1" applyAlignment="1" applyProtection="1">
      <alignment horizontal="center" vertical="center"/>
      <protection locked="0"/>
    </xf>
    <xf numFmtId="176" fontId="6" fillId="9" borderId="4" xfId="0" applyNumberFormat="1" applyFont="1" applyFill="1" applyBorder="1" applyAlignment="1" applyProtection="1">
      <alignment horizontal="center" vertical="center"/>
      <protection hidden="1"/>
    </xf>
    <xf numFmtId="178" fontId="6" fillId="9" borderId="6" xfId="0" applyNumberFormat="1" applyFont="1" applyFill="1" applyBorder="1" applyProtection="1">
      <alignment vertical="center"/>
      <protection hidden="1"/>
    </xf>
    <xf numFmtId="179" fontId="6" fillId="9" borderId="22" xfId="7" applyNumberFormat="1" applyFont="1" applyFill="1" applyBorder="1" applyProtection="1">
      <alignment vertical="center"/>
      <protection hidden="1"/>
    </xf>
    <xf numFmtId="176" fontId="13" fillId="9" borderId="1" xfId="91" applyNumberFormat="1" applyFont="1" applyFill="1" applyBorder="1" applyAlignment="1" applyProtection="1">
      <alignment horizontal="center" vertical="center"/>
      <protection hidden="1"/>
    </xf>
    <xf numFmtId="0" fontId="13" fillId="9" borderId="1" xfId="90" applyFont="1" applyFill="1" applyBorder="1" applyAlignment="1" applyProtection="1">
      <alignment horizontal="center" vertical="center" wrapText="1"/>
      <protection hidden="1"/>
    </xf>
    <xf numFmtId="0" fontId="13" fillId="9" borderId="41" xfId="91" applyFont="1" applyFill="1" applyBorder="1" applyAlignment="1" applyProtection="1">
      <alignment horizontal="center" vertical="center" wrapText="1"/>
      <protection hidden="1"/>
    </xf>
    <xf numFmtId="176" fontId="6" fillId="9" borderId="2" xfId="0" applyNumberFormat="1" applyFont="1" applyFill="1" applyBorder="1" applyAlignment="1" applyProtection="1">
      <alignment horizontal="center" vertical="center"/>
      <protection locked="0" hidden="1"/>
    </xf>
    <xf numFmtId="176" fontId="6" fillId="9" borderId="3" xfId="0" applyNumberFormat="1" applyFont="1" applyFill="1" applyBorder="1" applyAlignment="1" applyProtection="1">
      <alignment horizontal="center" vertical="center"/>
      <protection locked="0" hidden="1"/>
    </xf>
    <xf numFmtId="176" fontId="6" fillId="9" borderId="4" xfId="0" applyNumberFormat="1" applyFont="1" applyFill="1" applyBorder="1" applyAlignment="1" applyProtection="1">
      <alignment horizontal="center" vertical="center"/>
      <protection locked="0" hidden="1"/>
    </xf>
    <xf numFmtId="0" fontId="13" fillId="9" borderId="39" xfId="0" applyFont="1" applyFill="1" applyBorder="1" applyAlignment="1" applyProtection="1">
      <alignment horizontal="center" vertical="center"/>
      <protection hidden="1"/>
    </xf>
    <xf numFmtId="38" fontId="14" fillId="9" borderId="41" xfId="90" applyNumberFormat="1" applyFont="1" applyFill="1" applyBorder="1" applyAlignment="1" applyProtection="1">
      <alignment horizontal="center" vertical="center"/>
      <protection hidden="1"/>
    </xf>
    <xf numFmtId="38" fontId="14" fillId="9" borderId="42" xfId="90" applyNumberFormat="1" applyFont="1" applyFill="1" applyBorder="1" applyAlignment="1" applyProtection="1">
      <alignment horizontal="center" vertical="center"/>
      <protection hidden="1"/>
    </xf>
    <xf numFmtId="38" fontId="13" fillId="9" borderId="19" xfId="0" applyNumberFormat="1" applyFont="1" applyFill="1" applyBorder="1" applyProtection="1">
      <alignment vertical="center"/>
      <protection hidden="1"/>
    </xf>
    <xf numFmtId="0" fontId="9" fillId="2" borderId="17" xfId="0" applyFont="1" applyFill="1" applyBorder="1" applyProtection="1">
      <alignment vertical="center"/>
      <protection hidden="1"/>
    </xf>
    <xf numFmtId="0" fontId="9" fillId="2" borderId="10" xfId="0" applyFont="1" applyFill="1" applyBorder="1" applyProtection="1">
      <alignment vertical="center"/>
      <protection hidden="1"/>
    </xf>
    <xf numFmtId="0" fontId="12" fillId="0" borderId="50" xfId="0" applyFont="1" applyBorder="1" applyProtection="1">
      <alignment vertical="center"/>
      <protection hidden="1"/>
    </xf>
    <xf numFmtId="0" fontId="0" fillId="0" borderId="49" xfId="0" applyBorder="1" applyProtection="1">
      <alignment vertical="center"/>
      <protection hidden="1"/>
    </xf>
    <xf numFmtId="38" fontId="0" fillId="0" borderId="101" xfId="0" applyNumberFormat="1" applyBorder="1" applyAlignment="1" applyProtection="1">
      <alignment vertical="center" shrinkToFit="1"/>
      <protection locked="0"/>
    </xf>
    <xf numFmtId="38" fontId="0" fillId="0" borderId="102" xfId="0" applyNumberFormat="1" applyBorder="1" applyAlignment="1" applyProtection="1">
      <alignment vertical="center" shrinkToFit="1"/>
      <protection locked="0"/>
    </xf>
    <xf numFmtId="49" fontId="0" fillId="0" borderId="29" xfId="0" applyNumberFormat="1" applyBorder="1" applyAlignment="1" applyProtection="1">
      <alignment vertical="center" shrinkToFit="1"/>
      <protection locked="0"/>
    </xf>
    <xf numFmtId="49" fontId="0" fillId="0" borderId="3" xfId="0" applyNumberFormat="1" applyBorder="1" applyAlignment="1" applyProtection="1">
      <alignment vertical="center" shrinkToFit="1"/>
      <protection locked="0"/>
    </xf>
    <xf numFmtId="181" fontId="0" fillId="0" borderId="0" xfId="0" applyNumberFormat="1" applyProtection="1">
      <alignment vertical="center"/>
      <protection hidden="1"/>
    </xf>
    <xf numFmtId="179" fontId="0" fillId="0" borderId="0" xfId="0" applyNumberFormat="1" applyAlignment="1" applyProtection="1">
      <alignment vertical="center" shrinkToFit="1"/>
      <protection hidden="1"/>
    </xf>
    <xf numFmtId="49" fontId="0" fillId="0" borderId="99" xfId="0" applyNumberFormat="1" applyBorder="1" applyAlignment="1" applyProtection="1">
      <alignment vertical="center" shrinkToFit="1"/>
      <protection locked="0"/>
    </xf>
    <xf numFmtId="49" fontId="0" fillId="0" borderId="110" xfId="0" applyNumberFormat="1" applyBorder="1" applyAlignment="1" applyProtection="1">
      <alignment vertical="center" shrinkToFit="1"/>
      <protection locked="0"/>
    </xf>
    <xf numFmtId="183" fontId="0" fillId="0" borderId="96" xfId="0" applyNumberFormat="1" applyBorder="1" applyAlignment="1" applyProtection="1">
      <alignment vertical="center" shrinkToFit="1"/>
      <protection locked="0"/>
    </xf>
    <xf numFmtId="183" fontId="0" fillId="0" borderId="97" xfId="0" applyNumberFormat="1" applyBorder="1" applyAlignment="1" applyProtection="1">
      <alignment vertical="center" shrinkToFit="1"/>
      <protection hidden="1"/>
    </xf>
    <xf numFmtId="183" fontId="0" fillId="0" borderId="75" xfId="0" applyNumberFormat="1" applyBorder="1" applyAlignment="1" applyProtection="1">
      <alignment vertical="center" shrinkToFit="1"/>
      <protection locked="0"/>
    </xf>
    <xf numFmtId="183" fontId="0" fillId="0" borderId="98" xfId="0" applyNumberFormat="1" applyBorder="1" applyAlignment="1" applyProtection="1">
      <alignment vertical="center" shrinkToFit="1"/>
      <protection locked="0"/>
    </xf>
    <xf numFmtId="183" fontId="0" fillId="0" borderId="33" xfId="0" applyNumberFormat="1" applyBorder="1" applyAlignment="1" applyProtection="1">
      <alignment vertical="center" shrinkToFit="1"/>
      <protection hidden="1"/>
    </xf>
    <xf numFmtId="183" fontId="0" fillId="0" borderId="21" xfId="0" applyNumberFormat="1" applyBorder="1" applyAlignment="1" applyProtection="1">
      <alignment vertical="center" shrinkToFit="1"/>
      <protection locked="0"/>
    </xf>
    <xf numFmtId="38" fontId="55" fillId="0" borderId="64" xfId="0" applyNumberFormat="1" applyFont="1" applyBorder="1" applyAlignment="1" applyProtection="1">
      <alignment vertical="center" wrapText="1"/>
      <protection locked="0" hidden="1"/>
    </xf>
    <xf numFmtId="38" fontId="55" fillId="0" borderId="0" xfId="0" applyNumberFormat="1" applyFont="1" applyAlignment="1" applyProtection="1">
      <alignment vertical="center" wrapText="1"/>
      <protection locked="0" hidden="1"/>
    </xf>
    <xf numFmtId="0" fontId="45" fillId="0" borderId="0" xfId="90" applyFont="1" applyFill="1" applyBorder="1" applyAlignment="1" applyProtection="1">
      <alignment horizontal="center" vertical="center" wrapText="1"/>
      <protection hidden="1"/>
    </xf>
    <xf numFmtId="0" fontId="45" fillId="0" borderId="64" xfId="90" applyFont="1" applyFill="1" applyBorder="1" applyAlignment="1" applyProtection="1">
      <alignment horizontal="center" vertical="center" wrapText="1"/>
      <protection hidden="1"/>
    </xf>
    <xf numFmtId="0" fontId="9" fillId="0" borderId="64" xfId="0" applyFont="1" applyBorder="1" applyAlignment="1" applyProtection="1">
      <alignment horizontal="center" vertical="center"/>
      <protection hidden="1"/>
    </xf>
    <xf numFmtId="0" fontId="25" fillId="2" borderId="0" xfId="0" applyFont="1" applyFill="1" applyAlignment="1" applyProtection="1">
      <alignment horizontal="left" vertical="center" indent="2"/>
      <protection hidden="1"/>
    </xf>
    <xf numFmtId="0" fontId="51" fillId="2" borderId="0" xfId="0" applyFont="1" applyFill="1" applyProtection="1">
      <alignment vertical="center"/>
      <protection hidden="1"/>
    </xf>
    <xf numFmtId="0" fontId="44" fillId="2" borderId="0" xfId="0" applyFont="1" applyFill="1" applyAlignment="1" applyProtection="1">
      <alignment horizontal="center" vertical="center"/>
      <protection hidden="1"/>
    </xf>
    <xf numFmtId="0" fontId="3" fillId="0" borderId="0" xfId="0" applyFont="1" applyAlignment="1" applyProtection="1">
      <protection hidden="1"/>
    </xf>
    <xf numFmtId="0" fontId="6" fillId="0" borderId="0" xfId="0" applyFont="1" applyAlignment="1" applyProtection="1">
      <alignment horizontal="right" wrapText="1"/>
      <protection hidden="1"/>
    </xf>
    <xf numFmtId="0" fontId="51" fillId="0" borderId="0" xfId="0" applyFont="1" applyAlignment="1" applyProtection="1">
      <alignment horizontal="left"/>
      <protection hidden="1"/>
    </xf>
    <xf numFmtId="0" fontId="9" fillId="0" borderId="47" xfId="0" applyFont="1" applyBorder="1" applyAlignment="1" applyProtection="1">
      <alignment horizontal="center"/>
      <protection hidden="1"/>
    </xf>
    <xf numFmtId="38" fontId="25" fillId="2" borderId="0" xfId="12" applyFont="1" applyFill="1" applyBorder="1" applyAlignment="1" applyProtection="1">
      <alignment horizontal="right"/>
      <protection hidden="1"/>
    </xf>
    <xf numFmtId="0" fontId="9" fillId="0" borderId="0" xfId="0" applyFont="1" applyAlignment="1" applyProtection="1">
      <alignment horizontal="center"/>
      <protection hidden="1"/>
    </xf>
    <xf numFmtId="0" fontId="13" fillId="0" borderId="0" xfId="0" applyFont="1" applyAlignment="1" applyProtection="1">
      <alignment horizontal="left" wrapText="1"/>
      <protection hidden="1"/>
    </xf>
    <xf numFmtId="38" fontId="20" fillId="0" borderId="0" xfId="12" applyFont="1" applyFill="1" applyBorder="1" applyAlignment="1" applyProtection="1">
      <alignment horizontal="center" vertical="center"/>
      <protection hidden="1"/>
    </xf>
    <xf numFmtId="0" fontId="9" fillId="2" borderId="0" xfId="0" applyFont="1" applyFill="1" applyAlignment="1" applyProtection="1">
      <alignment vertical="center" shrinkToFit="1"/>
      <protection hidden="1"/>
    </xf>
    <xf numFmtId="0" fontId="44" fillId="2" borderId="0" xfId="0" applyFont="1" applyFill="1" applyAlignment="1" applyProtection="1">
      <alignment horizontal="center"/>
      <protection hidden="1"/>
    </xf>
    <xf numFmtId="38" fontId="3" fillId="0" borderId="0" xfId="18" applyFont="1" applyProtection="1">
      <alignment vertical="center"/>
      <protection hidden="1"/>
    </xf>
    <xf numFmtId="0" fontId="70" fillId="0" borderId="0" xfId="0" applyFont="1" applyAlignment="1" applyProtection="1">
      <alignment horizontal="center" vertical="center"/>
      <protection hidden="1"/>
    </xf>
    <xf numFmtId="0" fontId="44" fillId="2" borderId="0" xfId="0" applyFont="1" applyFill="1" applyAlignment="1" applyProtection="1">
      <alignment horizontal="center" vertical="top"/>
      <protection hidden="1"/>
    </xf>
    <xf numFmtId="0" fontId="3" fillId="2" borderId="0" xfId="0" applyFont="1" applyFill="1" applyAlignment="1" applyProtection="1">
      <alignment vertical="top"/>
      <protection hidden="1"/>
    </xf>
    <xf numFmtId="0" fontId="12" fillId="2" borderId="0" xfId="0" applyFont="1" applyFill="1" applyAlignment="1" applyProtection="1">
      <alignment horizontal="right" vertical="top"/>
      <protection hidden="1"/>
    </xf>
    <xf numFmtId="0" fontId="3" fillId="0" borderId="0" xfId="0" applyFont="1" applyAlignment="1" applyProtection="1">
      <alignment vertical="top"/>
      <protection hidden="1"/>
    </xf>
    <xf numFmtId="0" fontId="9" fillId="0" borderId="0" xfId="0" applyFont="1" applyAlignment="1" applyProtection="1">
      <alignment horizontal="right" vertical="center"/>
      <protection hidden="1"/>
    </xf>
    <xf numFmtId="0" fontId="3" fillId="0" borderId="0" xfId="0" applyFont="1" applyAlignment="1" applyProtection="1">
      <alignment horizontal="right" vertical="center"/>
      <protection hidden="1"/>
    </xf>
    <xf numFmtId="0" fontId="70" fillId="2" borderId="0" xfId="0" applyFont="1" applyFill="1" applyAlignment="1" applyProtection="1">
      <alignment vertical="top"/>
      <protection hidden="1"/>
    </xf>
    <xf numFmtId="0" fontId="44" fillId="2" borderId="0" xfId="0" applyFont="1" applyFill="1" applyAlignment="1" applyProtection="1">
      <alignment horizontal="center" vertical="center" wrapText="1"/>
      <protection hidden="1"/>
    </xf>
    <xf numFmtId="0" fontId="20" fillId="2" borderId="0" xfId="0" applyFont="1" applyFill="1" applyProtection="1">
      <alignment vertical="center"/>
      <protection hidden="1"/>
    </xf>
    <xf numFmtId="0" fontId="12" fillId="0" borderId="0" xfId="0" applyFont="1" applyAlignment="1" applyProtection="1">
      <alignment horizontal="center" vertical="center"/>
      <protection hidden="1"/>
    </xf>
    <xf numFmtId="38" fontId="20" fillId="0" borderId="0" xfId="12" applyFont="1" applyFill="1" applyBorder="1" applyAlignment="1" applyProtection="1">
      <alignment horizontal="center" vertical="center" shrinkToFit="1"/>
      <protection hidden="1"/>
    </xf>
    <xf numFmtId="0" fontId="3" fillId="2" borderId="0" xfId="0" applyFont="1" applyFill="1" applyProtection="1">
      <alignment vertical="center"/>
      <protection locked="0"/>
    </xf>
    <xf numFmtId="0" fontId="6" fillId="2" borderId="0" xfId="0" applyFont="1" applyFill="1" applyAlignment="1" applyProtection="1">
      <alignment horizontal="center" vertical="center"/>
      <protection hidden="1"/>
    </xf>
    <xf numFmtId="38" fontId="6" fillId="2" borderId="0" xfId="12" applyFont="1" applyFill="1" applyBorder="1" applyAlignment="1" applyProtection="1">
      <alignment horizontal="right" vertical="center"/>
      <protection hidden="1"/>
    </xf>
    <xf numFmtId="3" fontId="3" fillId="2" borderId="0" xfId="0" applyNumberFormat="1" applyFont="1" applyFill="1" applyAlignment="1" applyProtection="1">
      <alignment vertical="center" shrinkToFit="1"/>
      <protection hidden="1"/>
    </xf>
    <xf numFmtId="0" fontId="70" fillId="2" borderId="0" xfId="0" applyFont="1" applyFill="1" applyProtection="1">
      <alignment vertical="center"/>
      <protection hidden="1"/>
    </xf>
    <xf numFmtId="0" fontId="6" fillId="0" borderId="0" xfId="0" applyFont="1" applyAlignment="1" applyProtection="1">
      <alignment horizontal="center" vertical="center"/>
      <protection hidden="1"/>
    </xf>
    <xf numFmtId="3" fontId="6" fillId="0" borderId="0" xfId="0" applyNumberFormat="1" applyFont="1" applyAlignment="1" applyProtection="1">
      <alignment horizontal="right" vertical="center"/>
      <protection hidden="1"/>
    </xf>
    <xf numFmtId="3" fontId="3" fillId="0" borderId="0" xfId="0" applyNumberFormat="1" applyFont="1" applyAlignment="1" applyProtection="1">
      <alignment horizontal="center" vertical="center"/>
      <protection hidden="1"/>
    </xf>
    <xf numFmtId="0" fontId="25" fillId="0" borderId="0" xfId="93" applyFont="1" applyFill="1" applyBorder="1" applyAlignment="1" applyProtection="1">
      <alignment vertical="center" wrapText="1"/>
      <protection hidden="1"/>
    </xf>
    <xf numFmtId="38" fontId="72" fillId="0" borderId="0" xfId="0" applyNumberFormat="1" applyFont="1" applyProtection="1">
      <alignment vertical="center"/>
      <protection hidden="1"/>
    </xf>
    <xf numFmtId="0" fontId="6" fillId="0" borderId="127" xfId="0" applyFont="1" applyBorder="1" applyAlignment="1" applyProtection="1">
      <alignment horizontal="center" vertical="center"/>
      <protection hidden="1"/>
    </xf>
    <xf numFmtId="38" fontId="3" fillId="0" borderId="0" xfId="0" applyNumberFormat="1" applyFont="1" applyProtection="1">
      <alignment vertical="center"/>
      <protection hidden="1"/>
    </xf>
    <xf numFmtId="0" fontId="3" fillId="2" borderId="0" xfId="0" applyFont="1" applyFill="1" applyAlignment="1" applyProtection="1">
      <alignment horizontal="left" vertical="center"/>
      <protection hidden="1"/>
    </xf>
    <xf numFmtId="181" fontId="3" fillId="0" borderId="0" xfId="0" applyNumberFormat="1" applyFont="1" applyProtection="1">
      <alignment vertical="center"/>
      <protection hidden="1"/>
    </xf>
    <xf numFmtId="0" fontId="6" fillId="2" borderId="0" xfId="0" applyFont="1" applyFill="1" applyAlignment="1" applyProtection="1">
      <alignment horizontal="left" vertical="center" indent="2" shrinkToFit="1"/>
      <protection hidden="1"/>
    </xf>
    <xf numFmtId="0" fontId="68" fillId="2" borderId="0" xfId="0" applyFont="1" applyFill="1" applyAlignment="1" applyProtection="1">
      <alignment horizontal="left" vertical="center"/>
      <protection hidden="1"/>
    </xf>
    <xf numFmtId="178" fontId="6" fillId="0" borderId="3" xfId="7" applyNumberFormat="1" applyFont="1" applyFill="1" applyBorder="1" applyProtection="1">
      <alignment vertical="center"/>
      <protection hidden="1"/>
    </xf>
    <xf numFmtId="0" fontId="12" fillId="2" borderId="0" xfId="0" applyFont="1" applyFill="1" applyAlignment="1" applyProtection="1">
      <alignment horizontal="center" vertical="center"/>
      <protection locked="0"/>
    </xf>
    <xf numFmtId="38" fontId="3" fillId="11" borderId="19" xfId="91" applyNumberFormat="1" applyFont="1" applyFill="1" applyBorder="1" applyAlignment="1" applyProtection="1">
      <alignment vertical="center"/>
      <protection hidden="1"/>
    </xf>
    <xf numFmtId="176" fontId="13" fillId="11" borderId="1" xfId="0" applyNumberFormat="1" applyFont="1" applyFill="1" applyBorder="1" applyAlignment="1" applyProtection="1">
      <alignment horizontal="center" vertical="center"/>
      <protection locked="0"/>
    </xf>
    <xf numFmtId="176" fontId="14" fillId="11" borderId="74" xfId="0" applyNumberFormat="1" applyFont="1" applyFill="1" applyBorder="1" applyAlignment="1" applyProtection="1">
      <alignment horizontal="center" vertical="center"/>
      <protection locked="0"/>
    </xf>
    <xf numFmtId="176" fontId="6" fillId="11" borderId="100" xfId="0" applyNumberFormat="1" applyFont="1" applyFill="1" applyBorder="1" applyAlignment="1" applyProtection="1">
      <alignment horizontal="center" vertical="center" shrinkToFit="1"/>
      <protection locked="0"/>
    </xf>
    <xf numFmtId="176" fontId="13" fillId="11" borderId="1" xfId="91" applyNumberFormat="1" applyFont="1" applyFill="1" applyBorder="1" applyAlignment="1" applyProtection="1">
      <alignment horizontal="center" vertical="center"/>
    </xf>
    <xf numFmtId="0" fontId="13" fillId="11" borderId="41" xfId="91" applyFont="1" applyFill="1" applyBorder="1" applyAlignment="1" applyProtection="1">
      <alignment horizontal="center" vertical="center" wrapText="1"/>
    </xf>
    <xf numFmtId="176" fontId="13" fillId="11" borderId="1" xfId="91" applyNumberFormat="1" applyFont="1" applyFill="1" applyBorder="1" applyAlignment="1" applyProtection="1">
      <alignment horizontal="center" vertical="center"/>
      <protection hidden="1"/>
    </xf>
    <xf numFmtId="0" fontId="69" fillId="11" borderId="95" xfId="0" applyFont="1" applyFill="1" applyBorder="1" applyAlignment="1" applyProtection="1">
      <alignment horizontal="center" vertical="center"/>
      <protection hidden="1"/>
    </xf>
    <xf numFmtId="0" fontId="69" fillId="11" borderId="41" xfId="0" applyFont="1" applyFill="1" applyBorder="1" applyAlignment="1" applyProtection="1">
      <alignment horizontal="center" vertical="center"/>
      <protection hidden="1"/>
    </xf>
    <xf numFmtId="49" fontId="0" fillId="11" borderId="3" xfId="0" applyNumberFormat="1" applyFill="1" applyBorder="1" applyAlignment="1" applyProtection="1">
      <alignment vertical="center" shrinkToFit="1"/>
      <protection locked="0"/>
    </xf>
    <xf numFmtId="49" fontId="0" fillId="11" borderId="110" xfId="0" applyNumberFormat="1" applyFill="1" applyBorder="1" applyAlignment="1" applyProtection="1">
      <alignment vertical="center" shrinkToFit="1"/>
      <protection locked="0"/>
    </xf>
    <xf numFmtId="38" fontId="0" fillId="11" borderId="102" xfId="0" applyNumberFormat="1" applyFill="1" applyBorder="1" applyAlignment="1" applyProtection="1">
      <alignment vertical="center" shrinkToFit="1"/>
      <protection locked="0"/>
    </xf>
    <xf numFmtId="183" fontId="0" fillId="11" borderId="98" xfId="0" applyNumberFormat="1" applyFill="1" applyBorder="1" applyAlignment="1" applyProtection="1">
      <alignment vertical="center" shrinkToFit="1"/>
      <protection locked="0"/>
    </xf>
    <xf numFmtId="183" fontId="0" fillId="11" borderId="33" xfId="0" applyNumberFormat="1" applyFill="1" applyBorder="1" applyAlignment="1" applyProtection="1">
      <alignment vertical="center" shrinkToFit="1"/>
      <protection hidden="1"/>
    </xf>
    <xf numFmtId="183" fontId="0" fillId="11" borderId="21" xfId="0" applyNumberFormat="1" applyFill="1" applyBorder="1" applyAlignment="1" applyProtection="1">
      <alignment vertical="center" shrinkToFit="1"/>
      <protection locked="0"/>
    </xf>
    <xf numFmtId="49" fontId="0" fillId="11" borderId="109" xfId="0" applyNumberFormat="1" applyFill="1" applyBorder="1" applyAlignment="1" applyProtection="1">
      <alignment vertical="center" shrinkToFit="1"/>
      <protection locked="0"/>
    </xf>
    <xf numFmtId="49" fontId="0" fillId="11" borderId="107" xfId="0" applyNumberFormat="1" applyFill="1" applyBorder="1" applyAlignment="1" applyProtection="1">
      <alignment vertical="center" shrinkToFit="1"/>
      <protection locked="0"/>
    </xf>
    <xf numFmtId="38" fontId="0" fillId="11" borderId="103" xfId="0" applyNumberFormat="1" applyFill="1" applyBorder="1" applyAlignment="1" applyProtection="1">
      <alignment vertical="center" shrinkToFit="1"/>
      <protection locked="0"/>
    </xf>
    <xf numFmtId="183" fontId="0" fillId="11" borderId="104" xfId="0" applyNumberFormat="1" applyFill="1" applyBorder="1" applyAlignment="1" applyProtection="1">
      <alignment vertical="center" shrinkToFit="1"/>
      <protection locked="0"/>
    </xf>
    <xf numFmtId="183" fontId="0" fillId="11" borderId="105" xfId="0" applyNumberFormat="1" applyFill="1" applyBorder="1" applyAlignment="1" applyProtection="1">
      <alignment vertical="center" shrinkToFit="1"/>
      <protection hidden="1"/>
    </xf>
    <xf numFmtId="183" fontId="0" fillId="11" borderId="106" xfId="0" applyNumberFormat="1" applyFill="1" applyBorder="1" applyAlignment="1" applyProtection="1">
      <alignment vertical="center" shrinkToFit="1"/>
      <protection locked="0"/>
    </xf>
    <xf numFmtId="38" fontId="3" fillId="11" borderId="12" xfId="94" applyFont="1" applyFill="1" applyBorder="1" applyProtection="1">
      <alignment vertical="center"/>
      <protection hidden="1"/>
    </xf>
    <xf numFmtId="38" fontId="3" fillId="11" borderId="13" xfId="94" applyFont="1" applyFill="1" applyBorder="1" applyProtection="1">
      <alignment vertical="center"/>
      <protection hidden="1"/>
    </xf>
    <xf numFmtId="0" fontId="0" fillId="0" borderId="10" xfId="0" applyBorder="1" applyProtection="1">
      <alignment vertical="center"/>
      <protection hidden="1"/>
    </xf>
    <xf numFmtId="38" fontId="3" fillId="12" borderId="19" xfId="90" applyNumberFormat="1" applyFont="1" applyFill="1" applyBorder="1" applyAlignment="1" applyProtection="1">
      <alignment vertical="center"/>
      <protection hidden="1"/>
    </xf>
    <xf numFmtId="38" fontId="6" fillId="12" borderId="19" xfId="90" applyNumberFormat="1" applyFont="1" applyFill="1" applyBorder="1" applyAlignment="1" applyProtection="1">
      <alignment vertical="center"/>
      <protection hidden="1"/>
    </xf>
    <xf numFmtId="0" fontId="13" fillId="12" borderId="1" xfId="90" applyFont="1" applyFill="1" applyBorder="1" applyAlignment="1" applyProtection="1">
      <alignment horizontal="center" vertical="center" wrapText="1"/>
    </xf>
    <xf numFmtId="0" fontId="3" fillId="12" borderId="41" xfId="90" applyFont="1" applyFill="1" applyBorder="1" applyAlignment="1" applyProtection="1">
      <alignment horizontal="center" vertical="center" wrapText="1"/>
      <protection hidden="1"/>
    </xf>
    <xf numFmtId="0" fontId="3" fillId="12" borderId="42" xfId="90" applyFont="1" applyFill="1" applyBorder="1" applyAlignment="1" applyProtection="1">
      <alignment horizontal="center" vertical="center"/>
      <protection hidden="1"/>
    </xf>
    <xf numFmtId="38" fontId="14" fillId="12" borderId="41" xfId="90" applyNumberFormat="1" applyFont="1" applyFill="1" applyBorder="1" applyAlignment="1" applyProtection="1">
      <alignment horizontal="center" vertical="center"/>
      <protection hidden="1"/>
    </xf>
    <xf numFmtId="38" fontId="14" fillId="12" borderId="42" xfId="90" applyNumberFormat="1" applyFont="1" applyFill="1" applyBorder="1" applyAlignment="1" applyProtection="1">
      <alignment horizontal="center" vertical="center"/>
      <protection hidden="1"/>
    </xf>
    <xf numFmtId="38" fontId="3" fillId="12" borderId="12" xfId="93" applyNumberFormat="1" applyFont="1" applyFill="1" applyBorder="1" applyAlignment="1" applyProtection="1">
      <alignment vertical="center"/>
      <protection hidden="1"/>
    </xf>
    <xf numFmtId="38" fontId="3" fillId="12" borderId="13" xfId="93" applyNumberFormat="1" applyFont="1" applyFill="1" applyBorder="1" applyAlignment="1" applyProtection="1">
      <alignment vertical="center"/>
      <protection hidden="1"/>
    </xf>
    <xf numFmtId="38" fontId="13" fillId="12" borderId="39" xfId="90" applyNumberFormat="1" applyFont="1" applyFill="1" applyBorder="1" applyAlignment="1" applyProtection="1">
      <alignment horizontal="center" vertical="center"/>
      <protection hidden="1"/>
    </xf>
    <xf numFmtId="179" fontId="0" fillId="0" borderId="132" xfId="0" applyNumberFormat="1" applyBorder="1" applyAlignment="1" applyProtection="1">
      <alignment vertical="center" shrinkToFit="1"/>
      <protection hidden="1"/>
    </xf>
    <xf numFmtId="179" fontId="0" fillId="0" borderId="31" xfId="0" applyNumberFormat="1" applyBorder="1" applyAlignment="1" applyProtection="1">
      <alignment vertical="center" shrinkToFit="1"/>
      <protection hidden="1"/>
    </xf>
    <xf numFmtId="179" fontId="0" fillId="0" borderId="43" xfId="0" applyNumberFormat="1" applyBorder="1" applyAlignment="1" applyProtection="1">
      <alignment vertical="center" shrinkToFit="1"/>
      <protection hidden="1"/>
    </xf>
    <xf numFmtId="38" fontId="13" fillId="12" borderId="39" xfId="90" applyNumberFormat="1" applyFont="1" applyFill="1" applyBorder="1" applyAlignment="1" applyProtection="1">
      <alignment vertical="center" shrinkToFit="1"/>
      <protection hidden="1"/>
    </xf>
    <xf numFmtId="179" fontId="0" fillId="11" borderId="43" xfId="0" applyNumberFormat="1" applyFill="1" applyBorder="1" applyAlignment="1" applyProtection="1">
      <alignment vertical="center" shrinkToFit="1"/>
      <protection hidden="1"/>
    </xf>
    <xf numFmtId="179" fontId="0" fillId="11" borderId="31" xfId="0" applyNumberFormat="1" applyFill="1" applyBorder="1" applyAlignment="1" applyProtection="1">
      <alignment vertical="center" shrinkToFit="1"/>
      <protection hidden="1"/>
    </xf>
    <xf numFmtId="179" fontId="0" fillId="0" borderId="0" xfId="0" applyNumberFormat="1" applyProtection="1">
      <alignment vertical="center"/>
      <protection hidden="1"/>
    </xf>
    <xf numFmtId="38" fontId="50" fillId="0" borderId="102" xfId="6" applyFont="1" applyFill="1" applyBorder="1" applyAlignment="1" applyProtection="1">
      <alignment horizontal="center" vertical="center"/>
      <protection hidden="1"/>
    </xf>
    <xf numFmtId="0" fontId="74" fillId="0" borderId="0" xfId="95" applyFont="1" applyAlignment="1">
      <alignment horizontal="center" vertical="center"/>
    </xf>
    <xf numFmtId="0" fontId="1" fillId="0" borderId="0" xfId="95">
      <alignment vertical="center"/>
    </xf>
    <xf numFmtId="0" fontId="76" fillId="0" borderId="0" xfId="95" applyFont="1" applyAlignment="1">
      <alignment horizontal="left" vertical="center"/>
    </xf>
    <xf numFmtId="0" fontId="1" fillId="0" borderId="0" xfId="95" applyAlignment="1">
      <alignment horizontal="center" vertical="center"/>
    </xf>
    <xf numFmtId="0" fontId="1" fillId="0" borderId="0" xfId="95" applyAlignment="1">
      <alignment horizontal="right" vertical="center"/>
    </xf>
    <xf numFmtId="0" fontId="78" fillId="0" borderId="140" xfId="95" applyFont="1" applyBorder="1" applyAlignment="1">
      <alignment horizontal="center" vertical="center" wrapText="1"/>
    </xf>
    <xf numFmtId="0" fontId="78" fillId="0" borderId="141" xfId="95" applyFont="1" applyBorder="1" applyAlignment="1">
      <alignment horizontal="center" vertical="center" wrapText="1"/>
    </xf>
    <xf numFmtId="0" fontId="79" fillId="0" borderId="19" xfId="95" applyFont="1" applyBorder="1" applyAlignment="1" applyProtection="1">
      <alignment horizontal="center" vertical="center"/>
      <protection locked="0"/>
    </xf>
    <xf numFmtId="0" fontId="78" fillId="3" borderId="136" xfId="95" applyFont="1" applyFill="1" applyBorder="1" applyAlignment="1">
      <alignment horizontal="center" vertical="center" wrapText="1"/>
    </xf>
    <xf numFmtId="0" fontId="78" fillId="3" borderId="140" xfId="95" applyFont="1" applyFill="1" applyBorder="1" applyAlignment="1">
      <alignment horizontal="center" vertical="center" wrapText="1"/>
    </xf>
    <xf numFmtId="0" fontId="78" fillId="0" borderId="145" xfId="95" applyFont="1" applyBorder="1" applyAlignment="1">
      <alignment horizontal="center" vertical="center" wrapText="1"/>
    </xf>
    <xf numFmtId="0" fontId="80" fillId="0" borderId="142" xfId="95" applyFont="1" applyBorder="1" applyAlignment="1">
      <alignment horizontal="center" vertical="center" wrapText="1"/>
    </xf>
    <xf numFmtId="0" fontId="80" fillId="0" borderId="143" xfId="95" applyFont="1" applyBorder="1" applyAlignment="1">
      <alignment horizontal="center" vertical="center" wrapText="1"/>
    </xf>
    <xf numFmtId="0" fontId="78" fillId="0" borderId="141" xfId="95" applyFont="1" applyBorder="1" applyAlignment="1">
      <alignment horizontal="center" vertical="center" wrapText="1"/>
    </xf>
    <xf numFmtId="0" fontId="78" fillId="0" borderId="144" xfId="95" applyFont="1" applyBorder="1" applyAlignment="1">
      <alignment horizontal="center" vertical="center" wrapText="1"/>
    </xf>
    <xf numFmtId="0" fontId="78" fillId="0" borderId="146" xfId="95" applyFont="1" applyBorder="1" applyAlignment="1">
      <alignment horizontal="center" vertical="center" wrapText="1"/>
    </xf>
    <xf numFmtId="0" fontId="74" fillId="0" borderId="0" xfId="95" applyFont="1" applyAlignment="1">
      <alignment horizontal="center" vertical="center"/>
    </xf>
    <xf numFmtId="0" fontId="77" fillId="13" borderId="137" xfId="95" applyFont="1" applyFill="1" applyBorder="1" applyAlignment="1">
      <alignment horizontal="center" vertical="center" wrapText="1"/>
    </xf>
    <xf numFmtId="0" fontId="77" fillId="13" borderId="138" xfId="95" applyFont="1" applyFill="1" applyBorder="1" applyAlignment="1">
      <alignment horizontal="center" vertical="center" wrapText="1"/>
    </xf>
    <xf numFmtId="0" fontId="77" fillId="13" borderId="139" xfId="95" applyFont="1" applyFill="1" applyBorder="1" applyAlignment="1">
      <alignment horizontal="center" vertical="center" wrapText="1"/>
    </xf>
    <xf numFmtId="0" fontId="31" fillId="0" borderId="0" xfId="0" applyFont="1" applyAlignment="1">
      <alignment vertical="center" wrapText="1"/>
    </xf>
    <xf numFmtId="0" fontId="37" fillId="0" borderId="0" xfId="0" applyFont="1" applyAlignment="1" applyProtection="1">
      <alignment horizontal="center" vertical="center"/>
      <protection hidden="1"/>
    </xf>
    <xf numFmtId="0" fontId="21" fillId="0" borderId="0" xfId="0" applyFont="1" applyAlignment="1" applyProtection="1">
      <alignment vertical="center" wrapText="1"/>
      <protection hidden="1"/>
    </xf>
    <xf numFmtId="0" fontId="21" fillId="0" borderId="0" xfId="0" applyFont="1" applyAlignment="1">
      <alignment horizontal="center" vertical="center"/>
    </xf>
    <xf numFmtId="0" fontId="31" fillId="0" borderId="0" xfId="0" applyFont="1" applyAlignment="1" applyProtection="1">
      <alignment vertical="center" wrapText="1"/>
      <protection hidden="1"/>
    </xf>
    <xf numFmtId="49" fontId="59" fillId="0" borderId="88" xfId="0" applyNumberFormat="1" applyFont="1" applyBorder="1" applyAlignment="1" applyProtection="1">
      <alignment horizontal="center" vertical="center" shrinkToFit="1"/>
      <protection locked="0"/>
    </xf>
    <xf numFmtId="49" fontId="59" fillId="0" borderId="89" xfId="0" applyNumberFormat="1" applyFont="1" applyBorder="1" applyAlignment="1" applyProtection="1">
      <alignment horizontal="center" vertical="center" shrinkToFit="1"/>
      <protection locked="0"/>
    </xf>
    <xf numFmtId="49" fontId="59" fillId="0" borderId="90" xfId="0" applyNumberFormat="1" applyFont="1" applyBorder="1" applyAlignment="1" applyProtection="1">
      <alignment horizontal="center" vertical="center" shrinkToFit="1"/>
      <protection locked="0"/>
    </xf>
    <xf numFmtId="49" fontId="59" fillId="0" borderId="91" xfId="0" applyNumberFormat="1" applyFont="1" applyBorder="1" applyAlignment="1" applyProtection="1">
      <alignment horizontal="center" vertical="center" shrinkToFit="1"/>
      <protection locked="0"/>
    </xf>
    <xf numFmtId="49" fontId="28" fillId="0" borderId="16" xfId="0" applyNumberFormat="1" applyFont="1" applyBorder="1" applyAlignment="1" applyProtection="1">
      <alignment horizontal="center" vertical="center" shrinkToFit="1"/>
      <protection locked="0"/>
    </xf>
    <xf numFmtId="49" fontId="28" fillId="0" borderId="16" xfId="0" applyNumberFormat="1" applyFont="1" applyBorder="1" applyAlignment="1" applyProtection="1">
      <alignment horizontal="center" vertical="center" shrinkToFit="1"/>
      <protection hidden="1"/>
    </xf>
    <xf numFmtId="49" fontId="28" fillId="0" borderId="14" xfId="0" applyNumberFormat="1" applyFont="1" applyBorder="1" applyAlignment="1" applyProtection="1">
      <alignment horizontal="center" vertical="center" shrinkToFit="1"/>
      <protection locked="0"/>
    </xf>
    <xf numFmtId="49" fontId="28" fillId="0" borderId="10" xfId="0" applyNumberFormat="1" applyFont="1" applyBorder="1" applyAlignment="1" applyProtection="1">
      <alignment horizontal="center" vertical="center" shrinkToFit="1"/>
      <protection locked="0"/>
    </xf>
    <xf numFmtId="49" fontId="28" fillId="0" borderId="12" xfId="0" applyNumberFormat="1" applyFont="1" applyBorder="1" applyAlignment="1" applyProtection="1">
      <alignment horizontal="center" vertical="center" shrinkToFit="1"/>
      <protection hidden="1"/>
    </xf>
    <xf numFmtId="49" fontId="28" fillId="0" borderId="14" xfId="0" applyNumberFormat="1" applyFont="1" applyBorder="1" applyAlignment="1" applyProtection="1">
      <alignment horizontal="center" vertical="center" shrinkToFit="1"/>
      <protection hidden="1"/>
    </xf>
    <xf numFmtId="49" fontId="28" fillId="0" borderId="10" xfId="0" applyNumberFormat="1" applyFont="1" applyBorder="1" applyAlignment="1" applyProtection="1">
      <alignment horizontal="center" vertical="center" shrinkToFit="1"/>
      <protection hidden="1"/>
    </xf>
    <xf numFmtId="49" fontId="28" fillId="0" borderId="13" xfId="0" applyNumberFormat="1" applyFont="1" applyBorder="1" applyAlignment="1" applyProtection="1">
      <alignment horizontal="center" vertical="center" shrinkToFit="1"/>
      <protection locked="0"/>
    </xf>
    <xf numFmtId="49" fontId="31" fillId="4" borderId="18" xfId="0" applyNumberFormat="1" applyFont="1" applyFill="1" applyBorder="1" applyAlignment="1" applyProtection="1">
      <alignment horizontal="center" vertical="center" wrapText="1" shrinkToFit="1"/>
      <protection hidden="1"/>
    </xf>
    <xf numFmtId="49" fontId="31" fillId="4" borderId="14" xfId="0" applyNumberFormat="1" applyFont="1" applyFill="1" applyBorder="1" applyAlignment="1" applyProtection="1">
      <alignment horizontal="center" vertical="center" wrapText="1" shrinkToFit="1"/>
      <protection hidden="1"/>
    </xf>
    <xf numFmtId="49" fontId="31" fillId="4" borderId="15" xfId="0" applyNumberFormat="1" applyFont="1" applyFill="1" applyBorder="1" applyAlignment="1" applyProtection="1">
      <alignment horizontal="center" vertical="center" wrapText="1" shrinkToFit="1"/>
      <protection hidden="1"/>
    </xf>
    <xf numFmtId="49" fontId="31" fillId="4" borderId="17" xfId="0" applyNumberFormat="1" applyFont="1" applyFill="1" applyBorder="1" applyAlignment="1" applyProtection="1">
      <alignment horizontal="center" vertical="center" wrapText="1" shrinkToFit="1"/>
      <protection hidden="1"/>
    </xf>
    <xf numFmtId="49" fontId="31" fillId="4" borderId="10" xfId="0" applyNumberFormat="1" applyFont="1" applyFill="1" applyBorder="1" applyAlignment="1" applyProtection="1">
      <alignment horizontal="center" vertical="center" wrapText="1" shrinkToFit="1"/>
      <protection hidden="1"/>
    </xf>
    <xf numFmtId="49" fontId="31" fillId="4" borderId="50" xfId="0" applyNumberFormat="1" applyFont="1" applyFill="1" applyBorder="1" applyAlignment="1" applyProtection="1">
      <alignment horizontal="center" vertical="center" wrapText="1" shrinkToFit="1"/>
      <protection hidden="1"/>
    </xf>
    <xf numFmtId="0" fontId="28" fillId="2" borderId="0" xfId="0" applyFont="1" applyFill="1" applyAlignment="1" applyProtection="1">
      <alignment horizontal="center" vertical="center"/>
      <protection hidden="1"/>
    </xf>
    <xf numFmtId="0" fontId="34" fillId="0" borderId="0" xfId="0" applyFont="1" applyAlignment="1" applyProtection="1">
      <alignment horizontal="right" vertical="center"/>
      <protection hidden="1"/>
    </xf>
    <xf numFmtId="0" fontId="0" fillId="0" borderId="0" xfId="0" applyProtection="1">
      <alignment vertical="center"/>
      <protection hidden="1"/>
    </xf>
    <xf numFmtId="0" fontId="31" fillId="0" borderId="10" xfId="0" applyFont="1" applyBorder="1" applyAlignment="1" applyProtection="1">
      <alignment horizontal="left" vertical="center" shrinkToFit="1"/>
      <protection hidden="1"/>
    </xf>
    <xf numFmtId="49" fontId="31" fillId="4" borderId="12" xfId="0" applyNumberFormat="1" applyFont="1" applyFill="1" applyBorder="1" applyAlignment="1" applyProtection="1">
      <alignment horizontal="center" vertical="center" shrinkToFit="1"/>
      <protection hidden="1"/>
    </xf>
    <xf numFmtId="49" fontId="31" fillId="4" borderId="16" xfId="0" applyNumberFormat="1" applyFont="1" applyFill="1" applyBorder="1" applyAlignment="1" applyProtection="1">
      <alignment horizontal="center" vertical="center" shrinkToFit="1"/>
      <protection hidden="1"/>
    </xf>
    <xf numFmtId="49" fontId="31" fillId="4" borderId="13" xfId="0" applyNumberFormat="1" applyFont="1" applyFill="1" applyBorder="1" applyAlignment="1" applyProtection="1">
      <alignment horizontal="center" vertical="center" shrinkToFit="1"/>
      <protection hidden="1"/>
    </xf>
    <xf numFmtId="0" fontId="31" fillId="0" borderId="12" xfId="0"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shrinkToFit="1"/>
      <protection locked="0"/>
    </xf>
    <xf numFmtId="0" fontId="31" fillId="0" borderId="13" xfId="0" applyFont="1" applyBorder="1" applyAlignment="1" applyProtection="1">
      <alignment horizontal="center" vertical="center" shrinkToFit="1"/>
      <protection locked="0"/>
    </xf>
    <xf numFmtId="49" fontId="31" fillId="4" borderId="12" xfId="0" applyNumberFormat="1" applyFont="1" applyFill="1" applyBorder="1" applyAlignment="1" applyProtection="1">
      <alignment horizontal="center" vertical="center" wrapText="1" shrinkToFit="1"/>
      <protection hidden="1"/>
    </xf>
    <xf numFmtId="49" fontId="31" fillId="4" borderId="16" xfId="0" applyNumberFormat="1" applyFont="1" applyFill="1" applyBorder="1" applyAlignment="1" applyProtection="1">
      <alignment horizontal="center" vertical="center" wrapText="1" shrinkToFit="1"/>
      <protection hidden="1"/>
    </xf>
    <xf numFmtId="49" fontId="28" fillId="0" borderId="15" xfId="0" applyNumberFormat="1" applyFont="1" applyBorder="1" applyAlignment="1" applyProtection="1">
      <alignment horizontal="center" vertical="center" shrinkToFit="1"/>
      <protection locked="0"/>
    </xf>
    <xf numFmtId="49" fontId="28" fillId="0" borderId="50" xfId="0" applyNumberFormat="1" applyFont="1" applyBorder="1" applyAlignment="1" applyProtection="1">
      <alignment horizontal="center" vertical="center" shrinkToFit="1"/>
      <protection locked="0"/>
    </xf>
    <xf numFmtId="0" fontId="59" fillId="0" borderId="85" xfId="0" applyFont="1" applyBorder="1" applyAlignment="1" applyProtection="1">
      <alignment horizontal="center" vertical="center" shrinkToFit="1"/>
      <protection locked="0"/>
    </xf>
    <xf numFmtId="0" fontId="59" fillId="0" borderId="86" xfId="0" applyFont="1" applyBorder="1" applyAlignment="1" applyProtection="1">
      <alignment horizontal="center" vertical="center" shrinkToFit="1"/>
      <protection locked="0"/>
    </xf>
    <xf numFmtId="0" fontId="59" fillId="0" borderId="87" xfId="0" applyFont="1" applyBorder="1" applyAlignment="1" applyProtection="1">
      <alignment horizontal="center" vertical="center" shrinkToFit="1"/>
      <protection locked="0"/>
    </xf>
    <xf numFmtId="49" fontId="31" fillId="4" borderId="18" xfId="0" applyNumberFormat="1" applyFont="1" applyFill="1" applyBorder="1" applyAlignment="1" applyProtection="1">
      <alignment horizontal="center" vertical="center" shrinkToFit="1"/>
      <protection hidden="1"/>
    </xf>
    <xf numFmtId="49" fontId="31" fillId="4" borderId="14" xfId="0" applyNumberFormat="1" applyFont="1" applyFill="1" applyBorder="1" applyAlignment="1" applyProtection="1">
      <alignment horizontal="center" vertical="center" shrinkToFit="1"/>
      <protection hidden="1"/>
    </xf>
    <xf numFmtId="49" fontId="31" fillId="4" borderId="15" xfId="0" applyNumberFormat="1" applyFont="1" applyFill="1" applyBorder="1" applyAlignment="1" applyProtection="1">
      <alignment horizontal="center" vertical="center" shrinkToFit="1"/>
      <protection hidden="1"/>
    </xf>
    <xf numFmtId="49" fontId="31" fillId="4" borderId="17" xfId="0" applyNumberFormat="1" applyFont="1" applyFill="1" applyBorder="1" applyAlignment="1" applyProtection="1">
      <alignment horizontal="center" vertical="center" shrinkToFit="1"/>
      <protection hidden="1"/>
    </xf>
    <xf numFmtId="49" fontId="31" fillId="4" borderId="10" xfId="0" applyNumberFormat="1" applyFont="1" applyFill="1" applyBorder="1" applyAlignment="1" applyProtection="1">
      <alignment horizontal="center" vertical="center" shrinkToFit="1"/>
      <protection hidden="1"/>
    </xf>
    <xf numFmtId="49" fontId="31" fillId="4" borderId="50" xfId="0" applyNumberFormat="1" applyFont="1" applyFill="1" applyBorder="1" applyAlignment="1" applyProtection="1">
      <alignment horizontal="center" vertical="center" shrinkToFit="1"/>
      <protection hidden="1"/>
    </xf>
    <xf numFmtId="49" fontId="31" fillId="0" borderId="18" xfId="0" applyNumberFormat="1" applyFont="1" applyBorder="1" applyAlignment="1" applyProtection="1">
      <alignment horizontal="center" vertical="center" shrinkToFit="1"/>
      <protection hidden="1"/>
    </xf>
    <xf numFmtId="49" fontId="31" fillId="0" borderId="14" xfId="0" applyNumberFormat="1" applyFont="1" applyBorder="1" applyAlignment="1" applyProtection="1">
      <alignment horizontal="center" vertical="center" shrinkToFit="1"/>
      <protection hidden="1"/>
    </xf>
    <xf numFmtId="49" fontId="31" fillId="0" borderId="14" xfId="0" applyNumberFormat="1" applyFont="1" applyBorder="1" applyAlignment="1" applyProtection="1">
      <alignment horizontal="center" vertical="center" shrinkToFit="1"/>
      <protection locked="0"/>
    </xf>
    <xf numFmtId="0" fontId="31" fillId="4" borderId="12" xfId="0" applyFont="1" applyFill="1" applyBorder="1" applyAlignment="1" applyProtection="1">
      <alignment horizontal="center" vertical="center" wrapText="1" shrinkToFit="1"/>
      <protection hidden="1"/>
    </xf>
    <xf numFmtId="0" fontId="31" fillId="4" borderId="16" xfId="0" applyFont="1" applyFill="1" applyBorder="1" applyAlignment="1" applyProtection="1">
      <alignment horizontal="center" vertical="center" shrinkToFit="1"/>
      <protection hidden="1"/>
    </xf>
    <xf numFmtId="0" fontId="31" fillId="4" borderId="13" xfId="0" applyFont="1" applyFill="1" applyBorder="1" applyAlignment="1" applyProtection="1">
      <alignment horizontal="center" vertical="center" shrinkToFit="1"/>
      <protection hidden="1"/>
    </xf>
    <xf numFmtId="0" fontId="31" fillId="0" borderId="16" xfId="0" applyFont="1" applyBorder="1" applyAlignment="1" applyProtection="1">
      <alignment horizontal="center" vertical="center" shrinkToFit="1"/>
      <protection hidden="1"/>
    </xf>
    <xf numFmtId="0" fontId="31" fillId="4" borderId="18" xfId="0" applyFont="1" applyFill="1" applyBorder="1" applyAlignment="1" applyProtection="1">
      <alignment horizontal="center" vertical="center" wrapText="1" shrinkToFit="1"/>
      <protection hidden="1"/>
    </xf>
    <xf numFmtId="0" fontId="31" fillId="4" borderId="14" xfId="0" applyFont="1" applyFill="1" applyBorder="1" applyAlignment="1" applyProtection="1">
      <alignment horizontal="center" vertical="center" wrapText="1" shrinkToFit="1"/>
      <protection hidden="1"/>
    </xf>
    <xf numFmtId="0" fontId="31" fillId="4" borderId="15" xfId="0" applyFont="1" applyFill="1" applyBorder="1" applyAlignment="1" applyProtection="1">
      <alignment horizontal="center" vertical="center" wrapText="1" shrinkToFit="1"/>
      <protection hidden="1"/>
    </xf>
    <xf numFmtId="0" fontId="31" fillId="4" borderId="20" xfId="0" applyFont="1" applyFill="1" applyBorder="1" applyAlignment="1" applyProtection="1">
      <alignment horizontal="center" vertical="center" wrapText="1" shrinkToFit="1"/>
      <protection hidden="1"/>
    </xf>
    <xf numFmtId="0" fontId="31" fillId="4" borderId="0" xfId="0" applyFont="1" applyFill="1" applyAlignment="1" applyProtection="1">
      <alignment horizontal="center" vertical="center" wrapText="1" shrinkToFit="1"/>
      <protection hidden="1"/>
    </xf>
    <xf numFmtId="0" fontId="31" fillId="4" borderId="49" xfId="0" applyFont="1" applyFill="1" applyBorder="1" applyAlignment="1" applyProtection="1">
      <alignment horizontal="center" vertical="center" wrapText="1" shrinkToFit="1"/>
      <protection hidden="1"/>
    </xf>
    <xf numFmtId="0" fontId="31" fillId="4" borderId="17" xfId="0" applyFont="1" applyFill="1" applyBorder="1" applyAlignment="1" applyProtection="1">
      <alignment horizontal="center" vertical="center" wrapText="1" shrinkToFit="1"/>
      <protection hidden="1"/>
    </xf>
    <xf numFmtId="0" fontId="31" fillId="4" borderId="10" xfId="0" applyFont="1" applyFill="1" applyBorder="1" applyAlignment="1" applyProtection="1">
      <alignment horizontal="center" vertical="center" wrapText="1" shrinkToFit="1"/>
      <protection hidden="1"/>
    </xf>
    <xf numFmtId="0" fontId="31" fillId="4" borderId="50" xfId="0" applyFont="1" applyFill="1" applyBorder="1" applyAlignment="1" applyProtection="1">
      <alignment horizontal="center" vertical="center" wrapText="1" shrinkToFit="1"/>
      <protection hidden="1"/>
    </xf>
    <xf numFmtId="0" fontId="31" fillId="0" borderId="18" xfId="0" applyFont="1" applyBorder="1" applyAlignment="1" applyProtection="1">
      <alignment horizontal="center" vertical="center" shrinkToFit="1"/>
      <protection hidden="1"/>
    </xf>
    <xf numFmtId="0" fontId="31" fillId="0" borderId="14" xfId="0" applyFont="1" applyBorder="1" applyAlignment="1" applyProtection="1">
      <alignment horizontal="center" vertical="center" shrinkToFit="1"/>
      <protection hidden="1"/>
    </xf>
    <xf numFmtId="0" fontId="31" fillId="0" borderId="79" xfId="0" applyFont="1" applyBorder="1" applyAlignment="1" applyProtection="1">
      <alignment horizontal="center" vertical="center" shrinkToFit="1"/>
      <protection locked="0"/>
    </xf>
    <xf numFmtId="0" fontId="31" fillId="0" borderId="80" xfId="0" applyFont="1" applyBorder="1" applyAlignment="1" applyProtection="1">
      <alignment horizontal="center" vertical="center" shrinkToFit="1"/>
      <protection locked="0"/>
    </xf>
    <xf numFmtId="49" fontId="31" fillId="0" borderId="80" xfId="0" applyNumberFormat="1" applyFont="1" applyBorder="1" applyAlignment="1" applyProtection="1">
      <alignment horizontal="center" vertical="center" shrinkToFit="1"/>
      <protection locked="0"/>
    </xf>
    <xf numFmtId="49" fontId="31" fillId="0" borderId="81" xfId="0" applyNumberFormat="1" applyFont="1" applyBorder="1" applyAlignment="1" applyProtection="1">
      <alignment horizontal="center" vertical="center" shrinkToFit="1"/>
      <protection locked="0"/>
    </xf>
    <xf numFmtId="179" fontId="39" fillId="0" borderId="12" xfId="12" applyNumberFormat="1" applyFont="1" applyFill="1" applyBorder="1" applyAlignment="1" applyProtection="1">
      <alignment horizontal="center" vertical="center" shrinkToFit="1"/>
      <protection hidden="1"/>
    </xf>
    <xf numFmtId="179" fontId="39" fillId="0" borderId="16" xfId="12" applyNumberFormat="1" applyFont="1" applyFill="1" applyBorder="1" applyAlignment="1" applyProtection="1">
      <alignment horizontal="center" vertical="center" shrinkToFit="1"/>
      <protection hidden="1"/>
    </xf>
    <xf numFmtId="179" fontId="39" fillId="0" borderId="13" xfId="12" applyNumberFormat="1" applyFont="1" applyFill="1" applyBorder="1" applyAlignment="1" applyProtection="1">
      <alignment horizontal="center" vertical="center" shrinkToFit="1"/>
      <protection hidden="1"/>
    </xf>
    <xf numFmtId="0" fontId="31" fillId="0" borderId="20" xfId="0" applyFont="1" applyBorder="1" applyAlignment="1" applyProtection="1">
      <alignment horizontal="center" vertical="center" shrinkToFit="1"/>
      <protection hidden="1"/>
    </xf>
    <xf numFmtId="0" fontId="31" fillId="0" borderId="0" xfId="0" applyFont="1" applyAlignment="1" applyProtection="1">
      <alignment horizontal="center" vertical="center" shrinkToFit="1"/>
      <protection hidden="1"/>
    </xf>
    <xf numFmtId="0" fontId="27" fillId="0" borderId="60" xfId="0" applyFont="1" applyBorder="1" applyAlignment="1" applyProtection="1">
      <alignment horizontal="center" vertical="center" wrapText="1"/>
      <protection hidden="1"/>
    </xf>
    <xf numFmtId="0" fontId="27" fillId="0" borderId="61" xfId="0" applyFont="1" applyBorder="1" applyAlignment="1" applyProtection="1">
      <alignment horizontal="center" vertical="center" wrapText="1"/>
      <protection hidden="1"/>
    </xf>
    <xf numFmtId="0" fontId="28" fillId="0" borderId="62" xfId="0" applyFont="1" applyBorder="1" applyAlignment="1" applyProtection="1">
      <alignment horizontal="center" vertical="center"/>
      <protection hidden="1"/>
    </xf>
    <xf numFmtId="0" fontId="28" fillId="0" borderId="5" xfId="0" applyFont="1" applyBorder="1" applyAlignment="1" applyProtection="1">
      <alignment horizontal="center" vertical="center"/>
      <protection hidden="1"/>
    </xf>
    <xf numFmtId="0" fontId="27" fillId="0" borderId="5" xfId="0" applyFont="1" applyBorder="1" applyAlignment="1" applyProtection="1">
      <alignment horizontal="center" vertical="center" wrapText="1"/>
      <protection hidden="1"/>
    </xf>
    <xf numFmtId="0" fontId="27" fillId="0" borderId="52" xfId="0" applyFont="1" applyBorder="1" applyAlignment="1" applyProtection="1">
      <alignment horizontal="center" vertical="center" wrapText="1"/>
      <protection hidden="1"/>
    </xf>
    <xf numFmtId="0" fontId="28" fillId="0" borderId="53" xfId="0" applyFont="1" applyBorder="1" applyAlignment="1" applyProtection="1">
      <alignment horizontal="center" vertical="center"/>
      <protection hidden="1"/>
    </xf>
    <xf numFmtId="0" fontId="28" fillId="0" borderId="54" xfId="0" applyFont="1" applyBorder="1" applyAlignment="1" applyProtection="1">
      <alignment horizontal="center" vertical="center"/>
      <protection hidden="1"/>
    </xf>
    <xf numFmtId="0" fontId="27" fillId="0" borderId="54" xfId="0" applyFont="1" applyBorder="1" applyAlignment="1" applyProtection="1">
      <alignment vertical="center" shrinkToFit="1"/>
      <protection locked="0"/>
    </xf>
    <xf numFmtId="0" fontId="27" fillId="0" borderId="54" xfId="0" applyFont="1" applyBorder="1" applyAlignment="1" applyProtection="1">
      <alignment horizontal="center" vertical="center" wrapText="1"/>
      <protection hidden="1"/>
    </xf>
    <xf numFmtId="0" fontId="27" fillId="0" borderId="55" xfId="0" applyFont="1" applyBorder="1" applyAlignment="1" applyProtection="1">
      <alignment horizontal="center" vertical="center" wrapText="1"/>
      <protection hidden="1"/>
    </xf>
    <xf numFmtId="0" fontId="31" fillId="0" borderId="51" xfId="0" applyFont="1" applyBorder="1" applyAlignment="1" applyProtection="1">
      <alignment horizontal="left" vertical="top" wrapText="1" shrinkToFit="1"/>
      <protection hidden="1"/>
    </xf>
    <xf numFmtId="0" fontId="31" fillId="0" borderId="16" xfId="0" applyFont="1" applyBorder="1" applyAlignment="1" applyProtection="1">
      <alignment horizontal="left" vertical="top" wrapText="1" shrinkToFit="1"/>
      <protection hidden="1"/>
    </xf>
    <xf numFmtId="0" fontId="31" fillId="0" borderId="13" xfId="0" applyFont="1" applyBorder="1" applyAlignment="1" applyProtection="1">
      <alignment horizontal="left" vertical="top" wrapText="1" shrinkToFit="1"/>
      <protection hidden="1"/>
    </xf>
    <xf numFmtId="49" fontId="31" fillId="0" borderId="16" xfId="0" applyNumberFormat="1" applyFont="1" applyBorder="1" applyAlignment="1" applyProtection="1">
      <alignment horizontal="center" vertical="center" wrapText="1" shrinkToFit="1"/>
      <protection locked="0"/>
    </xf>
    <xf numFmtId="0" fontId="31" fillId="4" borderId="16" xfId="0" applyFont="1" applyFill="1" applyBorder="1" applyAlignment="1" applyProtection="1">
      <alignment horizontal="center" vertical="center" wrapText="1" shrinkToFit="1"/>
      <protection hidden="1"/>
    </xf>
    <xf numFmtId="0" fontId="31" fillId="0" borderId="10" xfId="0" applyFont="1" applyBorder="1" applyAlignment="1" applyProtection="1">
      <alignment horizontal="center" vertical="center"/>
      <protection hidden="1"/>
    </xf>
    <xf numFmtId="0" fontId="31" fillId="0" borderId="50" xfId="0" applyFont="1" applyBorder="1" applyAlignment="1" applyProtection="1">
      <alignment horizontal="center" vertical="center"/>
      <protection hidden="1"/>
    </xf>
    <xf numFmtId="0" fontId="31" fillId="4" borderId="12" xfId="0" applyFont="1" applyFill="1" applyBorder="1" applyAlignment="1" applyProtection="1">
      <alignment horizontal="center" vertical="center" shrinkToFit="1"/>
      <protection locked="0"/>
    </xf>
    <xf numFmtId="0" fontId="31" fillId="4" borderId="16" xfId="0" applyFont="1" applyFill="1" applyBorder="1" applyAlignment="1" applyProtection="1">
      <alignment horizontal="center" vertical="center" shrinkToFit="1"/>
      <protection locked="0"/>
    </xf>
    <xf numFmtId="49" fontId="31" fillId="0" borderId="16" xfId="0" applyNumberFormat="1" applyFont="1" applyBorder="1" applyAlignment="1" applyProtection="1">
      <alignment horizontal="center" vertical="center" shrinkToFit="1"/>
      <protection hidden="1"/>
    </xf>
    <xf numFmtId="0" fontId="28" fillId="4" borderId="19" xfId="0" applyFont="1" applyFill="1" applyBorder="1" applyAlignment="1" applyProtection="1">
      <alignment horizontal="center" vertical="center" shrinkToFit="1"/>
      <protection hidden="1"/>
    </xf>
    <xf numFmtId="0" fontId="28" fillId="0" borderId="20" xfId="0" applyFont="1" applyBorder="1" applyAlignment="1" applyProtection="1">
      <alignment horizontal="center" vertical="center" shrinkToFit="1"/>
      <protection hidden="1"/>
    </xf>
    <xf numFmtId="0" fontId="28" fillId="0" borderId="0" xfId="0" applyFont="1" applyAlignment="1" applyProtection="1">
      <alignment horizontal="center" vertical="center" shrinkToFit="1"/>
      <protection hidden="1"/>
    </xf>
    <xf numFmtId="0" fontId="28" fillId="0" borderId="49" xfId="0" applyFont="1" applyBorder="1" applyAlignment="1" applyProtection="1">
      <alignment horizontal="center" vertical="center" shrinkToFit="1"/>
      <protection hidden="1"/>
    </xf>
    <xf numFmtId="0" fontId="28" fillId="0" borderId="17" xfId="0" applyFont="1" applyBorder="1" applyAlignment="1" applyProtection="1">
      <alignment horizontal="center" vertical="center" shrinkToFit="1"/>
      <protection hidden="1"/>
    </xf>
    <xf numFmtId="0" fontId="28" fillId="0" borderId="10" xfId="0" applyFont="1" applyBorder="1" applyAlignment="1" applyProtection="1">
      <alignment horizontal="center" vertical="center" shrinkToFit="1"/>
      <protection hidden="1"/>
    </xf>
    <xf numFmtId="0" fontId="28" fillId="0" borderId="50" xfId="0" applyFont="1" applyBorder="1" applyAlignment="1" applyProtection="1">
      <alignment horizontal="center" vertical="center" shrinkToFit="1"/>
      <protection hidden="1"/>
    </xf>
    <xf numFmtId="0" fontId="27" fillId="0" borderId="12" xfId="0" applyFont="1" applyBorder="1" applyAlignment="1" applyProtection="1">
      <alignment horizontal="center" vertical="center"/>
      <protection hidden="1"/>
    </xf>
    <xf numFmtId="0" fontId="27" fillId="0" borderId="16" xfId="0" applyFont="1" applyBorder="1" applyAlignment="1" applyProtection="1">
      <alignment horizontal="center" vertical="center"/>
      <protection hidden="1"/>
    </xf>
    <xf numFmtId="0" fontId="31" fillId="0" borderId="16" xfId="0" applyFont="1" applyBorder="1" applyAlignment="1" applyProtection="1">
      <alignment horizontal="center" vertical="center"/>
      <protection locked="0"/>
    </xf>
    <xf numFmtId="0" fontId="31" fillId="4" borderId="13" xfId="0" applyFont="1" applyFill="1" applyBorder="1" applyAlignment="1" applyProtection="1">
      <alignment horizontal="center" vertical="center" wrapText="1" shrinkToFit="1"/>
      <protection hidden="1"/>
    </xf>
    <xf numFmtId="0" fontId="31" fillId="0" borderId="18" xfId="0" applyFont="1" applyBorder="1" applyAlignment="1" applyProtection="1">
      <alignment horizontal="center" vertical="center" shrinkToFit="1"/>
      <protection locked="0"/>
    </xf>
    <xf numFmtId="0" fontId="31" fillId="0" borderId="14" xfId="0" applyFont="1" applyBorder="1" applyAlignment="1" applyProtection="1">
      <alignment horizontal="center" vertical="center" shrinkToFit="1"/>
      <protection locked="0"/>
    </xf>
    <xf numFmtId="0" fontId="31" fillId="0" borderId="14" xfId="0" applyFont="1" applyBorder="1" applyAlignment="1" applyProtection="1">
      <alignment vertical="center" shrinkToFit="1"/>
      <protection hidden="1"/>
    </xf>
    <xf numFmtId="0" fontId="54" fillId="0" borderId="14" xfId="0" applyFont="1" applyBorder="1" applyProtection="1">
      <alignment vertical="center"/>
      <protection hidden="1"/>
    </xf>
    <xf numFmtId="0" fontId="54" fillId="0" borderId="15" xfId="0" applyFont="1" applyBorder="1" applyProtection="1">
      <alignment vertical="center"/>
      <protection hidden="1"/>
    </xf>
    <xf numFmtId="0" fontId="31" fillId="0" borderId="56" xfId="0" applyFont="1" applyBorder="1" applyAlignment="1" applyProtection="1">
      <alignment vertical="center" shrinkToFit="1"/>
      <protection hidden="1"/>
    </xf>
    <xf numFmtId="0" fontId="28" fillId="0" borderId="18" xfId="0" applyFont="1" applyBorder="1" applyAlignment="1" applyProtection="1">
      <alignment horizontal="center" vertical="center" wrapText="1" shrinkToFit="1"/>
      <protection hidden="1"/>
    </xf>
    <xf numFmtId="0" fontId="28" fillId="0" borderId="14" xfId="0" applyFont="1" applyBorder="1" applyAlignment="1" applyProtection="1">
      <alignment horizontal="center" vertical="center" shrinkToFit="1"/>
      <protection hidden="1"/>
    </xf>
    <xf numFmtId="0" fontId="28" fillId="0" borderId="56" xfId="0" applyFont="1" applyBorder="1" applyAlignment="1" applyProtection="1">
      <alignment horizontal="center" vertical="center" shrinkToFit="1"/>
      <protection hidden="1"/>
    </xf>
    <xf numFmtId="0" fontId="28" fillId="0" borderId="57" xfId="0" applyFont="1" applyBorder="1" applyAlignment="1" applyProtection="1">
      <alignment horizontal="center" vertical="center" shrinkToFit="1"/>
      <protection hidden="1"/>
    </xf>
    <xf numFmtId="0" fontId="28" fillId="0" borderId="58" xfId="0" applyFont="1" applyBorder="1" applyAlignment="1" applyProtection="1">
      <alignment horizontal="center" vertical="center" shrinkToFit="1"/>
      <protection hidden="1"/>
    </xf>
    <xf numFmtId="0" fontId="28" fillId="0" borderId="59" xfId="0" applyFont="1" applyBorder="1" applyAlignment="1" applyProtection="1">
      <alignment horizontal="center" vertical="center"/>
      <protection hidden="1"/>
    </xf>
    <xf numFmtId="0" fontId="28" fillId="0" borderId="60" xfId="0" applyFont="1" applyBorder="1" applyAlignment="1" applyProtection="1">
      <alignment horizontal="center" vertical="center"/>
      <protection hidden="1"/>
    </xf>
    <xf numFmtId="0" fontId="27" fillId="0" borderId="60" xfId="0" applyFont="1" applyBorder="1" applyAlignment="1" applyProtection="1">
      <alignment vertical="center" shrinkToFit="1"/>
      <protection locked="0"/>
    </xf>
    <xf numFmtId="0" fontId="27" fillId="0" borderId="5" xfId="0" applyFont="1" applyBorder="1" applyAlignment="1" applyProtection="1">
      <alignment vertical="center" shrinkToFit="1"/>
      <protection locked="0"/>
    </xf>
    <xf numFmtId="0" fontId="28" fillId="0" borderId="16" xfId="0" applyFont="1" applyBorder="1" applyAlignment="1" applyProtection="1">
      <alignment horizontal="left" vertical="center" shrinkToFit="1"/>
      <protection hidden="1"/>
    </xf>
    <xf numFmtId="0" fontId="28" fillId="0" borderId="13" xfId="0" applyFont="1" applyBorder="1" applyAlignment="1" applyProtection="1">
      <alignment horizontal="left" vertical="center" shrinkToFit="1"/>
      <protection hidden="1"/>
    </xf>
    <xf numFmtId="0" fontId="28" fillId="0" borderId="16" xfId="0" applyFont="1" applyBorder="1" applyAlignment="1" applyProtection="1">
      <alignment horizontal="left" vertical="center"/>
      <protection hidden="1"/>
    </xf>
    <xf numFmtId="0" fontId="28" fillId="0" borderId="131" xfId="0" applyFont="1" applyBorder="1" applyAlignment="1" applyProtection="1">
      <alignment horizontal="left" vertical="center"/>
      <protection hidden="1"/>
    </xf>
    <xf numFmtId="0" fontId="31" fillId="0" borderId="16" xfId="0" applyFont="1" applyBorder="1" applyAlignment="1" applyProtection="1">
      <alignment horizontal="center" vertical="center"/>
      <protection hidden="1"/>
    </xf>
    <xf numFmtId="0" fontId="31" fillId="0" borderId="13" xfId="0" applyFont="1" applyBorder="1" applyAlignment="1" applyProtection="1">
      <alignment horizontal="center" vertical="center"/>
      <protection hidden="1"/>
    </xf>
    <xf numFmtId="0" fontId="21" fillId="0" borderId="0" xfId="0" applyFont="1" applyAlignment="1" applyProtection="1">
      <alignment horizontal="center" vertical="center"/>
      <protection locked="0"/>
    </xf>
    <xf numFmtId="49" fontId="40" fillId="0" borderId="12" xfId="0" applyNumberFormat="1" applyFont="1" applyBorder="1" applyAlignment="1" applyProtection="1">
      <alignment horizontal="center" vertical="center" shrinkToFit="1"/>
      <protection locked="0"/>
    </xf>
    <xf numFmtId="49" fontId="40" fillId="0" borderId="16" xfId="0" applyNumberFormat="1" applyFont="1" applyBorder="1" applyAlignment="1" applyProtection="1">
      <alignment horizontal="center" vertical="center" shrinkToFit="1"/>
      <protection locked="0"/>
    </xf>
    <xf numFmtId="0" fontId="31" fillId="0" borderId="0" xfId="0" applyFont="1" applyAlignment="1" applyProtection="1">
      <alignment horizontal="left" vertical="center" shrinkToFit="1"/>
      <protection hidden="1"/>
    </xf>
    <xf numFmtId="0" fontId="31" fillId="0" borderId="49" xfId="0" applyFont="1" applyBorder="1" applyAlignment="1" applyProtection="1">
      <alignment horizontal="left" vertical="center" shrinkToFit="1"/>
      <protection hidden="1"/>
    </xf>
    <xf numFmtId="0" fontId="31" fillId="0" borderId="10" xfId="0" applyFont="1" applyBorder="1" applyAlignment="1" applyProtection="1">
      <alignment horizontal="left" vertical="center" wrapText="1"/>
      <protection hidden="1"/>
    </xf>
    <xf numFmtId="0" fontId="31" fillId="0" borderId="82" xfId="0" applyFont="1" applyBorder="1" applyAlignment="1" applyProtection="1">
      <alignment horizontal="center" vertical="center" shrinkToFit="1"/>
      <protection locked="0"/>
    </xf>
    <xf numFmtId="0" fontId="31" fillId="0" borderId="83" xfId="0" applyFont="1" applyBorder="1" applyAlignment="1" applyProtection="1">
      <alignment horizontal="center" vertical="center" shrinkToFit="1"/>
      <protection locked="0"/>
    </xf>
    <xf numFmtId="0" fontId="31" fillId="0" borderId="84" xfId="0" applyFont="1" applyBorder="1" applyAlignment="1" applyProtection="1">
      <alignment horizontal="center" vertical="center" shrinkToFit="1"/>
      <protection locked="0"/>
    </xf>
    <xf numFmtId="0" fontId="31" fillId="0" borderId="13" xfId="0" applyFont="1" applyBorder="1" applyAlignment="1" applyProtection="1">
      <alignment horizontal="center" vertical="center" shrinkToFit="1"/>
      <protection hidden="1"/>
    </xf>
    <xf numFmtId="0" fontId="31" fillId="0" borderId="16" xfId="0" applyFont="1" applyBorder="1" applyAlignment="1" applyProtection="1">
      <alignment vertical="center" shrinkToFit="1"/>
      <protection hidden="1"/>
    </xf>
    <xf numFmtId="0" fontId="31" fillId="0" borderId="51" xfId="0" applyFont="1" applyBorder="1" applyAlignment="1" applyProtection="1">
      <alignment horizontal="center" vertical="center" shrinkToFit="1"/>
      <protection locked="0"/>
    </xf>
    <xf numFmtId="0" fontId="31" fillId="4" borderId="12" xfId="0" applyFont="1" applyFill="1" applyBorder="1" applyAlignment="1" applyProtection="1">
      <alignment horizontal="center" vertical="center" shrinkToFit="1"/>
      <protection hidden="1"/>
    </xf>
    <xf numFmtId="0" fontId="31" fillId="0" borderId="51" xfId="0" applyFont="1" applyBorder="1" applyAlignment="1" applyProtection="1">
      <alignment horizontal="center" vertical="center" shrinkToFit="1"/>
      <protection hidden="1"/>
    </xf>
    <xf numFmtId="49" fontId="21" fillId="0" borderId="0" xfId="0" applyNumberFormat="1" applyFont="1" applyAlignment="1" applyProtection="1">
      <alignment shrinkToFit="1"/>
      <protection locked="0"/>
    </xf>
    <xf numFmtId="49" fontId="62" fillId="0" borderId="0" xfId="0" applyNumberFormat="1" applyFont="1" applyAlignment="1" applyProtection="1">
      <alignment shrinkToFit="1"/>
      <protection locked="0"/>
    </xf>
    <xf numFmtId="49" fontId="40" fillId="0" borderId="13" xfId="0" applyNumberFormat="1" applyFont="1" applyBorder="1" applyAlignment="1" applyProtection="1">
      <alignment horizontal="center" vertical="center" shrinkToFit="1"/>
      <protection locked="0"/>
    </xf>
    <xf numFmtId="49" fontId="31" fillId="4" borderId="12" xfId="0" applyNumberFormat="1" applyFont="1" applyFill="1" applyBorder="1" applyAlignment="1" applyProtection="1">
      <alignment horizontal="center" vertical="center" wrapText="1" shrinkToFit="1"/>
      <protection locked="0"/>
    </xf>
    <xf numFmtId="49" fontId="31" fillId="4" borderId="16" xfId="0" applyNumberFormat="1" applyFont="1" applyFill="1" applyBorder="1" applyAlignment="1" applyProtection="1">
      <alignment horizontal="center" vertical="center" wrapText="1" shrinkToFit="1"/>
      <protection locked="0"/>
    </xf>
    <xf numFmtId="49" fontId="31" fillId="4" borderId="13" xfId="0" applyNumberFormat="1" applyFont="1" applyFill="1" applyBorder="1" applyAlignment="1" applyProtection="1">
      <alignment horizontal="center" vertical="center" wrapText="1" shrinkToFit="1"/>
      <protection locked="0"/>
    </xf>
    <xf numFmtId="0" fontId="31" fillId="0" borderId="16" xfId="0" applyFont="1" applyBorder="1" applyAlignment="1" applyProtection="1">
      <alignment horizontal="center" vertical="center" shrinkToFit="1"/>
      <protection locked="0" hidden="1"/>
    </xf>
    <xf numFmtId="0" fontId="28" fillId="0" borderId="0" xfId="0" applyFont="1" applyAlignment="1" applyProtection="1">
      <alignment horizontal="distributed" vertical="center" wrapText="1"/>
      <protection hidden="1"/>
    </xf>
    <xf numFmtId="0" fontId="28" fillId="0" borderId="0" xfId="0" applyFont="1" applyAlignment="1" applyProtection="1">
      <alignment horizontal="distributed" vertical="center"/>
      <protection hidden="1"/>
    </xf>
    <xf numFmtId="49" fontId="28" fillId="0" borderId="0" xfId="0" applyNumberFormat="1" applyFont="1" applyAlignment="1" applyProtection="1">
      <alignment horizontal="center" vertical="center"/>
      <protection locked="0"/>
    </xf>
    <xf numFmtId="49" fontId="28" fillId="0" borderId="0" xfId="0" applyNumberFormat="1" applyFont="1" applyAlignment="1" applyProtection="1">
      <alignment horizontal="center" vertical="center"/>
      <protection hidden="1"/>
    </xf>
    <xf numFmtId="0" fontId="28" fillId="0" borderId="0" xfId="0" applyFont="1" applyProtection="1">
      <alignment vertical="center"/>
      <protection hidden="1"/>
    </xf>
    <xf numFmtId="0" fontId="28" fillId="0" borderId="0" xfId="0" applyFont="1" applyAlignment="1" applyProtection="1">
      <alignment horizontal="left" vertical="center" shrinkToFit="1"/>
      <protection locked="0"/>
    </xf>
    <xf numFmtId="0" fontId="35" fillId="0" borderId="0" xfId="0" applyFont="1" applyAlignment="1" applyProtection="1">
      <alignment horizontal="left" vertical="center" shrinkToFit="1"/>
      <protection locked="0"/>
    </xf>
    <xf numFmtId="0" fontId="33" fillId="0" borderId="0" xfId="0" applyFont="1" applyAlignment="1" applyProtection="1">
      <alignment horizontal="center" vertical="center"/>
      <protection hidden="1"/>
    </xf>
    <xf numFmtId="0" fontId="28" fillId="0" borderId="16" xfId="0" applyFont="1" applyBorder="1" applyAlignment="1" applyProtection="1">
      <alignment horizontal="center" vertical="center" shrinkToFit="1"/>
      <protection hidden="1"/>
    </xf>
    <xf numFmtId="0" fontId="21" fillId="0" borderId="0" xfId="0" applyFont="1" applyAlignment="1" applyProtection="1">
      <alignment horizontal="center" vertical="center" shrinkToFit="1"/>
      <protection locked="0"/>
    </xf>
    <xf numFmtId="49" fontId="28" fillId="0" borderId="19" xfId="0" applyNumberFormat="1" applyFont="1" applyBorder="1" applyAlignment="1" applyProtection="1">
      <alignment horizontal="center" vertical="center" shrinkToFit="1"/>
      <protection locked="0"/>
    </xf>
    <xf numFmtId="49" fontId="28" fillId="0" borderId="12" xfId="0" applyNumberFormat="1" applyFont="1" applyBorder="1" applyAlignment="1" applyProtection="1">
      <alignment horizontal="center" vertical="center" shrinkToFit="1"/>
      <protection locked="0"/>
    </xf>
    <xf numFmtId="0" fontId="21" fillId="2" borderId="0" xfId="0" applyFont="1" applyFill="1" applyAlignment="1" applyProtection="1">
      <alignment vertical="center" wrapText="1"/>
      <protection hidden="1"/>
    </xf>
    <xf numFmtId="0" fontId="27" fillId="0" borderId="0" xfId="0" applyFont="1" applyAlignment="1" applyProtection="1">
      <alignment horizontal="center" vertical="center" shrinkToFit="1"/>
      <protection hidden="1"/>
    </xf>
    <xf numFmtId="0" fontId="31" fillId="4" borderId="12" xfId="0" applyFont="1" applyFill="1" applyBorder="1" applyAlignment="1" applyProtection="1">
      <alignment horizontal="center" vertical="center"/>
      <protection hidden="1"/>
    </xf>
    <xf numFmtId="0" fontId="31" fillId="4" borderId="16" xfId="0" applyFont="1" applyFill="1" applyBorder="1" applyAlignment="1" applyProtection="1">
      <alignment horizontal="center" vertical="center"/>
      <protection hidden="1"/>
    </xf>
    <xf numFmtId="0" fontId="31" fillId="4" borderId="13" xfId="0" applyFont="1" applyFill="1" applyBorder="1" applyAlignment="1" applyProtection="1">
      <alignment horizontal="center" vertical="center"/>
      <protection hidden="1"/>
    </xf>
    <xf numFmtId="49" fontId="31" fillId="0" borderId="12" xfId="0" applyNumberFormat="1" applyFont="1" applyBorder="1" applyAlignment="1" applyProtection="1">
      <alignment horizontal="center" vertical="center" shrinkToFit="1"/>
      <protection locked="0"/>
    </xf>
    <xf numFmtId="49" fontId="31" fillId="0" borderId="16" xfId="0" applyNumberFormat="1" applyFont="1" applyBorder="1" applyAlignment="1" applyProtection="1">
      <alignment horizontal="center" vertical="center" shrinkToFit="1"/>
      <protection locked="0"/>
    </xf>
    <xf numFmtId="49" fontId="31" fillId="0" borderId="16" xfId="0" applyNumberFormat="1" applyFont="1" applyBorder="1" applyAlignment="1" applyProtection="1">
      <alignment horizontal="center" vertical="center"/>
      <protection hidden="1"/>
    </xf>
    <xf numFmtId="49" fontId="31" fillId="0" borderId="13" xfId="0" applyNumberFormat="1" applyFont="1" applyBorder="1" applyAlignment="1" applyProtection="1">
      <alignment horizontal="center" vertical="center" shrinkToFit="1"/>
      <protection locked="0"/>
    </xf>
    <xf numFmtId="0" fontId="31" fillId="0" borderId="12" xfId="0" applyFont="1" applyBorder="1" applyAlignment="1" applyProtection="1">
      <alignment horizontal="left" vertical="center" indent="1" shrinkToFit="1"/>
      <protection hidden="1"/>
    </xf>
    <xf numFmtId="0" fontId="31" fillId="0" borderId="16" xfId="0" applyFont="1" applyBorder="1" applyAlignment="1" applyProtection="1">
      <alignment horizontal="left" vertical="center" indent="1" shrinkToFit="1"/>
      <protection hidden="1"/>
    </xf>
    <xf numFmtId="0" fontId="31" fillId="0" borderId="13" xfId="0" applyFont="1" applyBorder="1" applyAlignment="1" applyProtection="1">
      <alignment horizontal="left" vertical="center" indent="1" shrinkToFit="1"/>
      <protection hidden="1"/>
    </xf>
    <xf numFmtId="0" fontId="28" fillId="0" borderId="12" xfId="0" applyFont="1" applyBorder="1" applyAlignment="1" applyProtection="1">
      <alignment horizontal="center" vertical="center" shrinkToFit="1"/>
      <protection hidden="1"/>
    </xf>
    <xf numFmtId="0" fontId="29" fillId="0" borderId="0" xfId="0" applyFont="1" applyAlignment="1" applyProtection="1">
      <alignment horizontal="center" vertical="center"/>
      <protection hidden="1"/>
    </xf>
    <xf numFmtId="0" fontId="28" fillId="2" borderId="0" xfId="0" applyFont="1" applyFill="1" applyAlignment="1" applyProtection="1">
      <alignment horizontal="left" vertical="center"/>
      <protection locked="0"/>
    </xf>
    <xf numFmtId="0" fontId="28" fillId="0" borderId="0" xfId="0" applyFont="1" applyAlignment="1" applyProtection="1">
      <alignment horizontal="left" vertical="center" shrinkToFit="1"/>
      <protection hidden="1"/>
    </xf>
    <xf numFmtId="0" fontId="27" fillId="0" borderId="0" xfId="0" applyFont="1" applyAlignment="1" applyProtection="1">
      <alignment horizontal="distributed" vertical="center"/>
      <protection hidden="1"/>
    </xf>
    <xf numFmtId="0" fontId="21" fillId="0" borderId="0" xfId="0" applyFont="1" applyAlignment="1" applyProtection="1">
      <alignment horizontal="left" vertical="center" shrinkToFit="1"/>
      <protection locked="0"/>
    </xf>
    <xf numFmtId="0" fontId="28" fillId="2" borderId="0" xfId="0" applyFont="1" applyFill="1" applyAlignment="1" applyProtection="1">
      <alignment horizontal="center" vertical="center"/>
      <protection locked="0"/>
    </xf>
    <xf numFmtId="0" fontId="28" fillId="2" borderId="0" xfId="0" applyFont="1" applyFill="1" applyAlignment="1" applyProtection="1">
      <alignment horizontal="left" vertical="center"/>
      <protection hidden="1"/>
    </xf>
    <xf numFmtId="0" fontId="21" fillId="0" borderId="0" xfId="0" applyFont="1" applyAlignment="1" applyProtection="1">
      <alignment horizontal="center" vertical="center"/>
      <protection hidden="1"/>
    </xf>
    <xf numFmtId="0" fontId="29" fillId="2" borderId="0" xfId="0" applyFont="1" applyFill="1" applyAlignment="1" applyProtection="1">
      <alignment horizontal="center" vertical="center"/>
      <protection hidden="1"/>
    </xf>
    <xf numFmtId="49" fontId="62" fillId="0" borderId="0" xfId="0" applyNumberFormat="1" applyFont="1" applyAlignment="1" applyProtection="1">
      <alignment vertical="center" shrinkToFit="1"/>
      <protection locked="0"/>
    </xf>
    <xf numFmtId="0" fontId="28" fillId="0" borderId="0" xfId="0" applyFont="1" applyAlignment="1" applyProtection="1">
      <alignment horizontal="distributed" vertical="distributed"/>
      <protection hidden="1"/>
    </xf>
    <xf numFmtId="0" fontId="31"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45" fillId="12" borderId="63" xfId="90" applyFont="1" applyFill="1" applyBorder="1" applyAlignment="1" applyProtection="1">
      <alignment horizontal="center" vertical="center" wrapText="1"/>
      <protection hidden="1"/>
    </xf>
    <xf numFmtId="0" fontId="45" fillId="12" borderId="64" xfId="90" applyFont="1" applyFill="1" applyBorder="1" applyAlignment="1" applyProtection="1">
      <alignment horizontal="center" vertical="center" wrapText="1"/>
      <protection hidden="1"/>
    </xf>
    <xf numFmtId="0" fontId="45" fillId="12" borderId="65" xfId="90" applyFont="1" applyFill="1" applyBorder="1" applyAlignment="1" applyProtection="1">
      <alignment horizontal="center" vertical="center" wrapText="1"/>
      <protection hidden="1"/>
    </xf>
    <xf numFmtId="38" fontId="55" fillId="0" borderId="64" xfId="0" applyNumberFormat="1" applyFont="1" applyBorder="1" applyAlignment="1" applyProtection="1">
      <alignment vertical="center" wrapText="1"/>
      <protection hidden="1"/>
    </xf>
    <xf numFmtId="0" fontId="9" fillId="0" borderId="64" xfId="0" applyFont="1" applyBorder="1" applyAlignment="1" applyProtection="1">
      <alignment horizontal="center" vertical="center"/>
      <protection hidden="1"/>
    </xf>
    <xf numFmtId="0" fontId="9" fillId="0" borderId="66" xfId="0" applyFont="1" applyBorder="1" applyAlignment="1" applyProtection="1">
      <alignment horizontal="center" vertical="center"/>
      <protection hidden="1"/>
    </xf>
    <xf numFmtId="0" fontId="25" fillId="2" borderId="0" xfId="0" applyFont="1" applyFill="1" applyAlignment="1" applyProtection="1">
      <alignment horizontal="left" vertical="center" indent="2"/>
      <protection hidden="1"/>
    </xf>
    <xf numFmtId="0" fontId="25" fillId="2" borderId="0" xfId="0" applyFont="1" applyFill="1" applyAlignment="1" applyProtection="1">
      <alignment horizontal="left" vertical="center" indent="2" shrinkToFit="1"/>
      <protection hidden="1"/>
    </xf>
    <xf numFmtId="0" fontId="20" fillId="0" borderId="10" xfId="12" applyNumberFormat="1" applyFont="1" applyFill="1" applyBorder="1" applyAlignment="1" applyProtection="1">
      <alignment horizontal="center" vertical="center"/>
      <protection hidden="1"/>
    </xf>
    <xf numFmtId="0" fontId="51" fillId="2" borderId="0" xfId="0" applyFont="1" applyFill="1" applyProtection="1">
      <alignment vertical="center"/>
      <protection hidden="1"/>
    </xf>
    <xf numFmtId="0" fontId="12" fillId="2" borderId="0" xfId="0" applyFont="1" applyFill="1" applyProtection="1">
      <alignment vertical="center"/>
      <protection hidden="1"/>
    </xf>
    <xf numFmtId="38" fontId="20" fillId="0" borderId="10" xfId="12" applyFont="1" applyFill="1" applyBorder="1" applyAlignment="1" applyProtection="1">
      <alignment horizontal="center" vertical="center"/>
      <protection hidden="1"/>
    </xf>
    <xf numFmtId="0" fontId="25" fillId="2" borderId="0" xfId="0" applyFont="1" applyFill="1" applyAlignment="1" applyProtection="1">
      <alignment horizontal="center" vertical="center"/>
      <protection hidden="1"/>
    </xf>
    <xf numFmtId="0" fontId="6" fillId="2" borderId="0" xfId="0" applyFont="1" applyFill="1" applyAlignment="1" applyProtection="1">
      <alignment horizontal="left" vertical="center" indent="2" shrinkToFit="1"/>
      <protection hidden="1"/>
    </xf>
    <xf numFmtId="0" fontId="68" fillId="2" borderId="0" xfId="0" applyFont="1" applyFill="1" applyAlignment="1" applyProtection="1">
      <alignment horizontal="left" vertical="center"/>
      <protection hidden="1"/>
    </xf>
    <xf numFmtId="0" fontId="12" fillId="2" borderId="0" xfId="0" applyFont="1" applyFill="1" applyAlignment="1" applyProtection="1">
      <alignment horizontal="right" vertical="center"/>
      <protection hidden="1"/>
    </xf>
    <xf numFmtId="0" fontId="12" fillId="2" borderId="0" xfId="0" applyFont="1" applyFill="1" applyAlignment="1" applyProtection="1">
      <alignment horizontal="left" vertical="center" wrapText="1"/>
      <protection hidden="1"/>
    </xf>
    <xf numFmtId="0" fontId="12" fillId="2" borderId="10"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hidden="1"/>
    </xf>
    <xf numFmtId="0" fontId="12" fillId="2" borderId="12" xfId="0" applyFont="1" applyFill="1" applyBorder="1" applyAlignment="1" applyProtection="1">
      <alignment vertical="center" shrinkToFit="1"/>
      <protection hidden="1"/>
    </xf>
    <xf numFmtId="0" fontId="12" fillId="2" borderId="16" xfId="0" applyFont="1" applyFill="1" applyBorder="1" applyAlignment="1" applyProtection="1">
      <alignment vertical="center" shrinkToFit="1"/>
      <protection hidden="1"/>
    </xf>
    <xf numFmtId="0" fontId="12" fillId="2" borderId="13" xfId="0" applyFont="1" applyFill="1" applyBorder="1" applyAlignment="1" applyProtection="1">
      <alignment vertical="center" shrinkToFit="1"/>
      <protection hidden="1"/>
    </xf>
    <xf numFmtId="0" fontId="12" fillId="2" borderId="12" xfId="0" applyFont="1" applyFill="1" applyBorder="1" applyAlignment="1" applyProtection="1">
      <alignment horizontal="center" vertical="center"/>
      <protection locked="0" hidden="1"/>
    </xf>
    <xf numFmtId="0" fontId="12" fillId="2" borderId="16" xfId="0" applyFont="1" applyFill="1" applyBorder="1" applyAlignment="1" applyProtection="1">
      <alignment horizontal="center" vertical="center"/>
      <protection locked="0" hidden="1"/>
    </xf>
    <xf numFmtId="0" fontId="12" fillId="2" borderId="13" xfId="0" applyFont="1" applyFill="1" applyBorder="1" applyAlignment="1" applyProtection="1">
      <alignment horizontal="center" vertical="center"/>
      <protection locked="0" hidden="1"/>
    </xf>
    <xf numFmtId="179" fontId="55" fillId="0" borderId="64" xfId="0" applyNumberFormat="1" applyFont="1" applyBorder="1" applyAlignment="1" applyProtection="1">
      <alignment vertical="center" wrapText="1"/>
      <protection hidden="1"/>
    </xf>
    <xf numFmtId="0" fontId="44" fillId="0" borderId="0" xfId="0" applyFont="1" applyProtection="1">
      <alignment vertical="center"/>
      <protection hidden="1"/>
    </xf>
    <xf numFmtId="0" fontId="6" fillId="0" borderId="10" xfId="0" applyFont="1" applyBorder="1" applyAlignment="1" applyProtection="1">
      <alignment vertical="top"/>
      <protection hidden="1"/>
    </xf>
    <xf numFmtId="0" fontId="6" fillId="0" borderId="0" xfId="0" applyFont="1" applyAlignment="1" applyProtection="1">
      <alignment vertical="top"/>
      <protection hidden="1"/>
    </xf>
    <xf numFmtId="0" fontId="12" fillId="0" borderId="10" xfId="0" applyFont="1" applyBorder="1" applyProtection="1">
      <alignment vertical="center"/>
      <protection hidden="1"/>
    </xf>
    <xf numFmtId="0" fontId="63" fillId="2" borderId="18" xfId="0" applyFont="1" applyFill="1" applyBorder="1" applyAlignment="1" applyProtection="1">
      <alignment horizontal="center" vertical="center"/>
      <protection locked="0"/>
    </xf>
    <xf numFmtId="0" fontId="63" fillId="2" borderId="14" xfId="0" applyFont="1" applyFill="1" applyBorder="1" applyAlignment="1" applyProtection="1">
      <alignment horizontal="center" vertical="center"/>
      <protection locked="0"/>
    </xf>
    <xf numFmtId="0" fontId="25" fillId="2" borderId="93" xfId="0" applyFont="1" applyFill="1" applyBorder="1" applyAlignment="1" applyProtection="1">
      <alignment vertical="center" wrapText="1"/>
      <protection hidden="1"/>
    </xf>
    <xf numFmtId="0" fontId="63" fillId="2" borderId="94" xfId="0" applyFont="1" applyFill="1" applyBorder="1" applyAlignment="1" applyProtection="1">
      <alignment horizontal="center" vertical="center"/>
      <protection locked="0"/>
    </xf>
    <xf numFmtId="0" fontId="63" fillId="2" borderId="92" xfId="0" applyFont="1" applyFill="1" applyBorder="1" applyAlignment="1" applyProtection="1">
      <alignment horizontal="center" vertical="center"/>
      <protection locked="0"/>
    </xf>
    <xf numFmtId="0" fontId="64" fillId="2" borderId="92" xfId="0" applyFont="1" applyFill="1" applyBorder="1" applyAlignment="1" applyProtection="1">
      <alignment vertical="center" wrapText="1"/>
      <protection hidden="1"/>
    </xf>
    <xf numFmtId="0" fontId="68" fillId="0" borderId="0" xfId="0" applyFont="1" applyProtection="1">
      <alignment vertical="center"/>
      <protection hidden="1"/>
    </xf>
    <xf numFmtId="0" fontId="9" fillId="2" borderId="0" xfId="0" applyFont="1" applyFill="1" applyAlignment="1" applyProtection="1">
      <alignment horizontal="left" vertical="center" shrinkToFit="1"/>
      <protection hidden="1"/>
    </xf>
    <xf numFmtId="184" fontId="20" fillId="2" borderId="10" xfId="0" applyNumberFormat="1" applyFont="1" applyFill="1" applyBorder="1" applyAlignment="1" applyProtection="1">
      <alignment horizontal="center" vertical="center"/>
      <protection locked="0"/>
    </xf>
    <xf numFmtId="0" fontId="12" fillId="2" borderId="0" xfId="0" applyFont="1" applyFill="1" applyAlignment="1" applyProtection="1">
      <alignment vertical="center" shrinkToFit="1"/>
      <protection hidden="1"/>
    </xf>
    <xf numFmtId="0" fontId="12" fillId="2" borderId="0" xfId="0" applyFont="1" applyFill="1" applyAlignment="1" applyProtection="1">
      <alignment horizontal="left" vertical="center" wrapText="1" indent="2"/>
      <protection hidden="1"/>
    </xf>
    <xf numFmtId="0" fontId="43" fillId="5" borderId="0" xfId="89">
      <alignment horizontal="center" vertical="center"/>
      <protection hidden="1"/>
    </xf>
    <xf numFmtId="49" fontId="0" fillId="11" borderId="106" xfId="0" applyNumberFormat="1" applyFill="1" applyBorder="1" applyAlignment="1" applyProtection="1">
      <alignment horizontal="center" vertical="center" shrinkToFit="1"/>
      <protection locked="0"/>
    </xf>
    <xf numFmtId="49" fontId="0" fillId="11" borderId="108" xfId="0" applyNumberFormat="1" applyFill="1" applyBorder="1" applyAlignment="1" applyProtection="1">
      <alignment horizontal="center" vertical="center" shrinkToFit="1"/>
      <protection locked="0"/>
    </xf>
    <xf numFmtId="182" fontId="0" fillId="11" borderId="107" xfId="0" applyNumberFormat="1" applyFill="1" applyBorder="1" applyAlignment="1" applyProtection="1">
      <alignment horizontal="center" vertical="center"/>
      <protection locked="0"/>
    </xf>
    <xf numFmtId="182" fontId="0" fillId="11" borderId="108" xfId="0" applyNumberFormat="1" applyFill="1" applyBorder="1" applyAlignment="1" applyProtection="1">
      <alignment horizontal="center" vertical="center"/>
      <protection locked="0"/>
    </xf>
    <xf numFmtId="49" fontId="0" fillId="11" borderId="21" xfId="0" applyNumberFormat="1" applyFill="1" applyBorder="1" applyAlignment="1" applyProtection="1">
      <alignment horizontal="center" vertical="center" shrinkToFit="1"/>
      <protection locked="0"/>
    </xf>
    <xf numFmtId="49" fontId="0" fillId="11" borderId="8" xfId="0" applyNumberFormat="1" applyFill="1" applyBorder="1" applyAlignment="1" applyProtection="1">
      <alignment horizontal="center" vertical="center" shrinkToFit="1"/>
      <protection locked="0"/>
    </xf>
    <xf numFmtId="182" fontId="0" fillId="11" borderId="110" xfId="0" applyNumberFormat="1" applyFill="1" applyBorder="1" applyAlignment="1" applyProtection="1">
      <alignment horizontal="center" vertical="center"/>
      <protection locked="0"/>
    </xf>
    <xf numFmtId="182" fontId="0" fillId="11" borderId="8" xfId="0" applyNumberFormat="1" applyFill="1" applyBorder="1" applyAlignment="1" applyProtection="1">
      <alignment horizontal="center" vertical="center"/>
      <protection locked="0"/>
    </xf>
    <xf numFmtId="176" fontId="13" fillId="11" borderId="41" xfId="0" applyNumberFormat="1" applyFont="1" applyFill="1" applyBorder="1" applyAlignment="1" applyProtection="1">
      <alignment horizontal="center" vertical="center" shrinkToFit="1"/>
      <protection locked="0"/>
    </xf>
    <xf numFmtId="176" fontId="13" fillId="11" borderId="73" xfId="0" applyNumberFormat="1" applyFont="1" applyFill="1" applyBorder="1" applyAlignment="1" applyProtection="1">
      <alignment horizontal="center" vertical="center" shrinkToFit="1"/>
      <protection locked="0"/>
    </xf>
    <xf numFmtId="49" fontId="0" fillId="0" borderId="75" xfId="0" applyNumberFormat="1" applyBorder="1" applyAlignment="1" applyProtection="1">
      <alignment horizontal="center" vertical="center" shrinkToFit="1"/>
      <protection locked="0"/>
    </xf>
    <xf numFmtId="49" fontId="0" fillId="0" borderId="76" xfId="0" applyNumberFormat="1" applyBorder="1" applyAlignment="1" applyProtection="1">
      <alignment horizontal="center" vertical="center" shrinkToFit="1"/>
      <protection locked="0"/>
    </xf>
    <xf numFmtId="0" fontId="13" fillId="11" borderId="74" xfId="0" applyFont="1" applyFill="1" applyBorder="1" applyAlignment="1" applyProtection="1">
      <alignment horizontal="center" vertical="center" shrinkToFit="1"/>
      <protection locked="0"/>
    </xf>
    <xf numFmtId="0" fontId="13" fillId="11" borderId="73" xfId="0" applyFont="1" applyFill="1" applyBorder="1" applyAlignment="1" applyProtection="1">
      <alignment horizontal="center" vertical="center" shrinkToFit="1"/>
      <protection locked="0"/>
    </xf>
    <xf numFmtId="182" fontId="0" fillId="0" borderId="99" xfId="0" applyNumberFormat="1" applyBorder="1" applyAlignment="1" applyProtection="1">
      <alignment horizontal="center" vertical="center"/>
      <protection locked="0"/>
    </xf>
    <xf numFmtId="182" fontId="0" fillId="0" borderId="76" xfId="0" applyNumberFormat="1" applyBorder="1" applyAlignment="1" applyProtection="1">
      <alignment horizontal="center" vertical="center"/>
      <protection locked="0"/>
    </xf>
    <xf numFmtId="176" fontId="13" fillId="11" borderId="74" xfId="0" applyNumberFormat="1" applyFont="1" applyFill="1" applyBorder="1" applyAlignment="1" applyProtection="1">
      <alignment horizontal="center" vertical="center"/>
      <protection locked="0"/>
    </xf>
    <xf numFmtId="176" fontId="13" fillId="11" borderId="73" xfId="0" applyNumberFormat="1" applyFont="1" applyFill="1" applyBorder="1" applyAlignment="1" applyProtection="1">
      <alignment horizontal="center" vertical="center"/>
      <protection locked="0"/>
    </xf>
    <xf numFmtId="49" fontId="0" fillId="0" borderId="99" xfId="0" applyNumberFormat="1" applyBorder="1" applyAlignment="1" applyProtection="1">
      <alignment horizontal="center" vertical="center" shrinkToFit="1"/>
      <protection locked="0"/>
    </xf>
    <xf numFmtId="49" fontId="0" fillId="11" borderId="110" xfId="0" applyNumberFormat="1" applyFill="1" applyBorder="1" applyAlignment="1" applyProtection="1">
      <alignment horizontal="center" vertical="center" shrinkToFit="1"/>
      <protection locked="0"/>
    </xf>
    <xf numFmtId="49" fontId="0" fillId="0" borderId="110"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49" fontId="0" fillId="11" borderId="107" xfId="0" applyNumberFormat="1" applyFill="1" applyBorder="1" applyAlignment="1" applyProtection="1">
      <alignment horizontal="center" vertical="center" shrinkToFit="1"/>
      <protection locked="0"/>
    </xf>
    <xf numFmtId="176" fontId="11" fillId="8" borderId="19" xfId="0" applyNumberFormat="1" applyFont="1" applyFill="1" applyBorder="1" applyAlignment="1" applyProtection="1">
      <alignment horizontal="center" vertical="center"/>
      <protection hidden="1"/>
    </xf>
    <xf numFmtId="0" fontId="6" fillId="2" borderId="12" xfId="0" applyFont="1" applyFill="1" applyBorder="1" applyProtection="1">
      <alignment vertical="center"/>
      <protection hidden="1"/>
    </xf>
    <xf numFmtId="0" fontId="6" fillId="2" borderId="16" xfId="0" applyFont="1" applyFill="1" applyBorder="1" applyProtection="1">
      <alignment vertical="center"/>
      <protection hidden="1"/>
    </xf>
    <xf numFmtId="0" fontId="6" fillId="2" borderId="13" xfId="0" applyFont="1" applyFill="1" applyBorder="1" applyProtection="1">
      <alignment vertical="center"/>
      <protection hidden="1"/>
    </xf>
    <xf numFmtId="49" fontId="0" fillId="0" borderId="21" xfId="0" applyNumberFormat="1" applyBorder="1" applyAlignment="1" applyProtection="1">
      <alignment horizontal="center" vertical="center" shrinkToFit="1"/>
      <protection locked="0"/>
    </xf>
    <xf numFmtId="182" fontId="0" fillId="0" borderId="110" xfId="0" applyNumberFormat="1" applyBorder="1" applyAlignment="1" applyProtection="1">
      <alignment horizontal="center" vertical="center"/>
      <protection locked="0"/>
    </xf>
    <xf numFmtId="182" fontId="0" fillId="0" borderId="8" xfId="0" applyNumberFormat="1" applyBorder="1" applyAlignment="1" applyProtection="1">
      <alignment horizontal="center" vertical="center"/>
      <protection locked="0"/>
    </xf>
    <xf numFmtId="38" fontId="6" fillId="0" borderId="135" xfId="6" applyFont="1" applyFill="1" applyBorder="1" applyAlignment="1" applyProtection="1">
      <alignment horizontal="center" vertical="center"/>
      <protection hidden="1"/>
    </xf>
    <xf numFmtId="38" fontId="6" fillId="0" borderId="39" xfId="6" applyFont="1" applyFill="1" applyBorder="1" applyAlignment="1" applyProtection="1">
      <alignment horizontal="center" vertical="center"/>
      <protection hidden="1"/>
    </xf>
    <xf numFmtId="0" fontId="6" fillId="2" borderId="12" xfId="0" applyFont="1" applyFill="1" applyBorder="1">
      <alignment vertical="center"/>
    </xf>
    <xf numFmtId="0" fontId="6" fillId="2" borderId="16" xfId="0" applyFont="1" applyFill="1" applyBorder="1">
      <alignment vertical="center"/>
    </xf>
    <xf numFmtId="0" fontId="6" fillId="2" borderId="13" xfId="0" applyFont="1" applyFill="1" applyBorder="1">
      <alignment vertical="center"/>
    </xf>
    <xf numFmtId="176" fontId="6" fillId="10" borderId="75" xfId="0" applyNumberFormat="1" applyFont="1" applyFill="1" applyBorder="1" applyAlignment="1" applyProtection="1">
      <alignment horizontal="center" vertical="center" shrinkToFit="1"/>
      <protection locked="0"/>
    </xf>
    <xf numFmtId="176" fontId="6" fillId="10" borderId="76" xfId="0" applyNumberFormat="1" applyFont="1" applyFill="1" applyBorder="1" applyAlignment="1" applyProtection="1">
      <alignment horizontal="center" vertical="center" shrinkToFit="1"/>
      <protection locked="0"/>
    </xf>
    <xf numFmtId="176" fontId="6" fillId="2" borderId="21" xfId="0" applyNumberFormat="1" applyFont="1" applyFill="1" applyBorder="1" applyAlignment="1" applyProtection="1">
      <alignment horizontal="center" vertical="center" shrinkToFit="1"/>
      <protection locked="0"/>
    </xf>
    <xf numFmtId="176" fontId="6" fillId="2" borderId="8" xfId="0" applyNumberFormat="1" applyFont="1" applyFill="1" applyBorder="1" applyAlignment="1" applyProtection="1">
      <alignment horizontal="center" vertical="center" shrinkToFit="1"/>
      <protection locked="0"/>
    </xf>
    <xf numFmtId="176" fontId="13" fillId="11" borderId="41" xfId="91" applyNumberFormat="1" applyFont="1" applyFill="1" applyBorder="1" applyAlignment="1" applyProtection="1">
      <alignment horizontal="center" vertical="center" wrapText="1"/>
    </xf>
    <xf numFmtId="176" fontId="13" fillId="11" borderId="73" xfId="91" applyNumberFormat="1" applyFont="1" applyFill="1" applyBorder="1" applyAlignment="1" applyProtection="1">
      <alignment horizontal="center" vertical="center" wrapText="1"/>
    </xf>
    <xf numFmtId="176" fontId="13" fillId="11" borderId="67" xfId="91" applyNumberFormat="1" applyFont="1" applyFill="1" applyBorder="1" applyAlignment="1" applyProtection="1">
      <alignment horizontal="center" vertical="center" wrapText="1"/>
    </xf>
    <xf numFmtId="0" fontId="66" fillId="2" borderId="16" xfId="0" applyFont="1" applyFill="1" applyBorder="1" applyAlignment="1" applyProtection="1">
      <alignment horizontal="center" vertical="center" wrapText="1"/>
      <protection hidden="1"/>
    </xf>
    <xf numFmtId="176" fontId="6" fillId="2" borderId="75" xfId="0" applyNumberFormat="1" applyFont="1" applyFill="1" applyBorder="1" applyAlignment="1" applyProtection="1">
      <alignment horizontal="center" vertical="center" shrinkToFit="1"/>
      <protection locked="0"/>
    </xf>
    <xf numFmtId="176" fontId="6" fillId="2" borderId="76" xfId="0" applyNumberFormat="1" applyFont="1" applyFill="1" applyBorder="1" applyAlignment="1" applyProtection="1">
      <alignment horizontal="center" vertical="center" shrinkToFit="1"/>
      <protection locked="0"/>
    </xf>
    <xf numFmtId="176" fontId="6" fillId="12" borderId="31" xfId="90" applyNumberFormat="1" applyFont="1" applyFill="1" applyBorder="1" applyAlignment="1" applyProtection="1">
      <alignment horizontal="right" vertical="center"/>
      <protection hidden="1"/>
    </xf>
    <xf numFmtId="176" fontId="6" fillId="0" borderId="19" xfId="0" applyNumberFormat="1" applyFont="1" applyBorder="1" applyAlignment="1" applyProtection="1">
      <alignment horizontal="center" vertical="center"/>
      <protection locked="0"/>
    </xf>
    <xf numFmtId="176" fontId="6" fillId="0" borderId="39" xfId="0" applyNumberFormat="1" applyFont="1" applyBorder="1" applyAlignment="1" applyProtection="1">
      <alignment horizontal="center" vertical="center"/>
      <protection locked="0"/>
    </xf>
    <xf numFmtId="176" fontId="6" fillId="0" borderId="41" xfId="0" applyNumberFormat="1" applyFont="1" applyBorder="1" applyAlignment="1" applyProtection="1">
      <alignment horizontal="center" vertical="center"/>
      <protection locked="0"/>
    </xf>
    <xf numFmtId="38" fontId="6" fillId="0" borderId="77" xfId="6" applyFont="1" applyFill="1" applyBorder="1" applyAlignment="1" applyProtection="1">
      <alignment horizontal="center" vertical="center"/>
      <protection hidden="1"/>
    </xf>
    <xf numFmtId="38" fontId="6" fillId="0" borderId="10" xfId="6" applyFont="1" applyFill="1" applyBorder="1" applyAlignment="1" applyProtection="1">
      <alignment horizontal="center" vertical="center"/>
      <protection hidden="1"/>
    </xf>
    <xf numFmtId="38" fontId="6" fillId="0" borderId="31" xfId="6" applyFont="1" applyFill="1" applyBorder="1" applyAlignment="1" applyProtection="1">
      <alignment horizontal="center" vertical="center"/>
      <protection hidden="1"/>
    </xf>
    <xf numFmtId="38" fontId="6" fillId="0" borderId="50" xfId="6" applyFont="1" applyFill="1" applyBorder="1" applyAlignment="1" applyProtection="1">
      <alignment horizontal="center" vertical="center"/>
      <protection hidden="1"/>
    </xf>
    <xf numFmtId="0" fontId="6" fillId="11" borderId="12" xfId="91" applyFont="1" applyFill="1" applyBorder="1" applyAlignment="1" applyProtection="1">
      <alignment horizontal="right" vertical="center"/>
      <protection hidden="1"/>
    </xf>
    <xf numFmtId="0" fontId="6" fillId="11" borderId="16" xfId="91" applyFont="1" applyFill="1" applyBorder="1" applyAlignment="1" applyProtection="1">
      <alignment horizontal="right" vertical="center"/>
      <protection hidden="1"/>
    </xf>
    <xf numFmtId="176" fontId="6" fillId="0" borderId="12" xfId="0" applyNumberFormat="1" applyFont="1" applyBorder="1" applyAlignment="1" applyProtection="1">
      <alignment horizontal="center" vertical="center"/>
      <protection locked="0"/>
    </xf>
    <xf numFmtId="0" fontId="6" fillId="11" borderId="41" xfId="91" applyFont="1" applyFill="1" applyBorder="1" applyAlignment="1" applyProtection="1">
      <alignment horizontal="right" vertical="center"/>
      <protection hidden="1"/>
    </xf>
    <xf numFmtId="0" fontId="6" fillId="11" borderId="67" xfId="91" applyFont="1" applyFill="1" applyBorder="1" applyAlignment="1" applyProtection="1">
      <alignment horizontal="right" vertical="center"/>
      <protection hidden="1"/>
    </xf>
    <xf numFmtId="176" fontId="6" fillId="12" borderId="31" xfId="90" applyNumberFormat="1" applyFont="1" applyFill="1" applyBorder="1" applyAlignment="1" applyProtection="1">
      <alignment horizontal="center" vertical="center"/>
      <protection hidden="1"/>
    </xf>
    <xf numFmtId="38" fontId="56" fillId="0" borderId="50" xfId="6" applyFont="1" applyFill="1" applyBorder="1" applyAlignment="1" applyProtection="1">
      <alignment horizontal="center" vertical="center"/>
      <protection hidden="1"/>
    </xf>
    <xf numFmtId="38" fontId="56" fillId="0" borderId="31" xfId="6" applyFont="1" applyFill="1" applyBorder="1" applyAlignment="1" applyProtection="1">
      <alignment horizontal="center" vertical="center"/>
      <protection hidden="1"/>
    </xf>
    <xf numFmtId="176" fontId="11" fillId="12" borderId="111" xfId="90" applyNumberFormat="1" applyFont="1" applyFill="1" applyBorder="1" applyAlignment="1" applyProtection="1">
      <alignment horizontal="center" vertical="center"/>
      <protection hidden="1"/>
    </xf>
    <xf numFmtId="176" fontId="11" fillId="12" borderId="112" xfId="90" applyNumberFormat="1" applyFont="1" applyFill="1" applyBorder="1" applyAlignment="1" applyProtection="1">
      <alignment horizontal="center" vertical="center"/>
      <protection hidden="1"/>
    </xf>
    <xf numFmtId="38" fontId="6" fillId="0" borderId="65" xfId="6" applyFont="1" applyFill="1" applyBorder="1" applyAlignment="1" applyProtection="1">
      <alignment horizontal="center" vertical="center"/>
      <protection hidden="1"/>
    </xf>
    <xf numFmtId="38" fontId="6" fillId="0" borderId="112" xfId="6" applyFont="1" applyFill="1" applyBorder="1" applyAlignment="1" applyProtection="1">
      <alignment horizontal="center" vertical="center"/>
      <protection hidden="1"/>
    </xf>
    <xf numFmtId="38" fontId="56" fillId="0" borderId="65" xfId="6" applyFont="1" applyFill="1" applyBorder="1" applyAlignment="1" applyProtection="1">
      <alignment horizontal="center" vertical="center"/>
      <protection hidden="1"/>
    </xf>
    <xf numFmtId="38" fontId="56" fillId="0" borderId="112" xfId="6" applyFont="1" applyFill="1" applyBorder="1" applyAlignment="1" applyProtection="1">
      <alignment horizontal="center" vertical="center"/>
      <protection hidden="1"/>
    </xf>
    <xf numFmtId="176" fontId="11" fillId="12" borderId="132" xfId="90" applyNumberFormat="1" applyFont="1" applyFill="1" applyBorder="1" applyAlignment="1" applyProtection="1">
      <alignment horizontal="center" vertical="center"/>
      <protection hidden="1"/>
    </xf>
    <xf numFmtId="38" fontId="6" fillId="0" borderId="49" xfId="6" applyFont="1" applyFill="1" applyBorder="1" applyAlignment="1" applyProtection="1">
      <alignment horizontal="center" vertical="center"/>
      <protection hidden="1"/>
    </xf>
    <xf numFmtId="38" fontId="6" fillId="0" borderId="132" xfId="6" applyFont="1" applyFill="1" applyBorder="1" applyAlignment="1" applyProtection="1">
      <alignment horizontal="center" vertical="center"/>
      <protection hidden="1"/>
    </xf>
    <xf numFmtId="38" fontId="56" fillId="0" borderId="49" xfId="6" applyFont="1" applyFill="1" applyBorder="1" applyAlignment="1" applyProtection="1">
      <alignment horizontal="center" vertical="center"/>
      <protection hidden="1"/>
    </xf>
    <xf numFmtId="38" fontId="56" fillId="0" borderId="132" xfId="6" applyFont="1" applyFill="1" applyBorder="1" applyAlignment="1" applyProtection="1">
      <alignment horizontal="center" vertical="center"/>
      <protection hidden="1"/>
    </xf>
    <xf numFmtId="38" fontId="6" fillId="0" borderId="0" xfId="6" applyFont="1" applyFill="1" applyBorder="1" applyAlignment="1" applyProtection="1">
      <alignment horizontal="center" vertical="center"/>
      <protection hidden="1"/>
    </xf>
    <xf numFmtId="38" fontId="56" fillId="0" borderId="0" xfId="6" applyFont="1" applyFill="1" applyBorder="1" applyAlignment="1" applyProtection="1">
      <alignment horizontal="center" vertical="center"/>
      <protection hidden="1"/>
    </xf>
    <xf numFmtId="38" fontId="6" fillId="0" borderId="113" xfId="6" applyFont="1" applyFill="1" applyBorder="1" applyAlignment="1" applyProtection="1">
      <alignment horizontal="center" vertical="center"/>
      <protection hidden="1"/>
    </xf>
    <xf numFmtId="38" fontId="6" fillId="0" borderId="133" xfId="6" applyFont="1" applyFill="1" applyBorder="1" applyAlignment="1" applyProtection="1">
      <alignment horizontal="center" vertical="center"/>
      <protection hidden="1"/>
    </xf>
    <xf numFmtId="38" fontId="6" fillId="0" borderId="134" xfId="6" applyFont="1" applyFill="1" applyBorder="1" applyAlignment="1" applyProtection="1">
      <alignment horizontal="center" vertical="center"/>
      <protection hidden="1"/>
    </xf>
    <xf numFmtId="38" fontId="6" fillId="0" borderId="64" xfId="6" applyFont="1" applyFill="1" applyBorder="1" applyAlignment="1" applyProtection="1">
      <alignment horizontal="center" vertical="center"/>
      <protection hidden="1"/>
    </xf>
    <xf numFmtId="176" fontId="6" fillId="12" borderId="39" xfId="90" applyNumberFormat="1" applyFont="1" applyFill="1" applyBorder="1" applyAlignment="1" applyProtection="1">
      <alignment horizontal="center" vertical="center"/>
      <protection hidden="1"/>
    </xf>
    <xf numFmtId="38" fontId="23" fillId="0" borderId="47" xfId="6" applyFont="1" applyFill="1" applyBorder="1" applyAlignment="1" applyProtection="1">
      <alignment wrapText="1" shrinkToFit="1"/>
      <protection hidden="1"/>
    </xf>
    <xf numFmtId="38" fontId="23" fillId="0" borderId="47" xfId="6" applyFont="1" applyFill="1" applyBorder="1" applyAlignment="1" applyProtection="1">
      <alignment shrinkToFit="1"/>
      <protection hidden="1"/>
    </xf>
    <xf numFmtId="176" fontId="6" fillId="12" borderId="111" xfId="90" applyNumberFormat="1" applyFont="1" applyFill="1" applyBorder="1" applyAlignment="1" applyProtection="1">
      <alignment horizontal="center" vertical="center" wrapText="1"/>
      <protection hidden="1"/>
    </xf>
    <xf numFmtId="176" fontId="6" fillId="12" borderId="112" xfId="90" applyNumberFormat="1" applyFont="1" applyFill="1" applyBorder="1" applyAlignment="1" applyProtection="1">
      <alignment horizontal="center" vertical="center"/>
      <protection hidden="1"/>
    </xf>
    <xf numFmtId="38" fontId="20" fillId="12" borderId="63" xfId="90" applyNumberFormat="1" applyFont="1" applyFill="1" applyBorder="1" applyAlignment="1" applyProtection="1">
      <alignment horizontal="center" vertical="center"/>
      <protection hidden="1"/>
    </xf>
    <xf numFmtId="38" fontId="20" fillId="12" borderId="66" xfId="90" applyNumberFormat="1" applyFont="1" applyFill="1" applyBorder="1" applyAlignment="1" applyProtection="1">
      <alignment horizontal="center" vertical="center"/>
      <protection hidden="1"/>
    </xf>
    <xf numFmtId="176" fontId="6" fillId="0" borderId="0" xfId="90" applyNumberFormat="1" applyFont="1" applyFill="1" applyBorder="1" applyAlignment="1" applyProtection="1">
      <alignment horizontal="center" vertical="center" shrinkToFit="1"/>
      <protection hidden="1"/>
    </xf>
    <xf numFmtId="176" fontId="13" fillId="0" borderId="19" xfId="0" applyNumberFormat="1" applyFont="1" applyBorder="1" applyAlignment="1" applyProtection="1">
      <alignment horizontal="center" vertical="center"/>
      <protection hidden="1"/>
    </xf>
    <xf numFmtId="176" fontId="6" fillId="2" borderId="22" xfId="0" applyNumberFormat="1" applyFont="1" applyFill="1" applyBorder="1" applyAlignment="1" applyProtection="1">
      <alignment horizontal="center" vertical="center" shrinkToFit="1"/>
      <protection locked="0"/>
    </xf>
    <xf numFmtId="176" fontId="6" fillId="2" borderId="9" xfId="0" applyNumberFormat="1" applyFont="1" applyFill="1" applyBorder="1" applyAlignment="1" applyProtection="1">
      <alignment horizontal="center" vertical="center" shrinkToFit="1"/>
      <protection locked="0"/>
    </xf>
    <xf numFmtId="176" fontId="13" fillId="4" borderId="39" xfId="0" applyNumberFormat="1" applyFont="1" applyFill="1" applyBorder="1" applyAlignment="1" applyProtection="1">
      <alignment horizontal="center" vertical="center"/>
      <protection hidden="1"/>
    </xf>
    <xf numFmtId="38" fontId="13" fillId="12" borderId="39" xfId="90" applyNumberFormat="1" applyFont="1" applyFill="1" applyBorder="1" applyAlignment="1" applyProtection="1">
      <alignment horizontal="center" vertical="center"/>
      <protection hidden="1"/>
    </xf>
    <xf numFmtId="176" fontId="13" fillId="11" borderId="41" xfId="91" applyNumberFormat="1" applyFont="1" applyFill="1" applyBorder="1" applyAlignment="1" applyProtection="1">
      <alignment horizontal="center" vertical="center" wrapText="1"/>
      <protection hidden="1"/>
    </xf>
    <xf numFmtId="176" fontId="13" fillId="11" borderId="73" xfId="91" applyNumberFormat="1" applyFont="1" applyFill="1" applyBorder="1" applyAlignment="1" applyProtection="1">
      <alignment horizontal="center" vertical="center" wrapText="1"/>
      <protection hidden="1"/>
    </xf>
    <xf numFmtId="38" fontId="20" fillId="0" borderId="12" xfId="6" applyFont="1" applyBorder="1" applyAlignment="1" applyProtection="1">
      <alignment horizontal="right" vertical="center" shrinkToFit="1"/>
      <protection hidden="1"/>
    </xf>
    <xf numFmtId="38" fontId="20" fillId="0" borderId="16" xfId="6" applyFont="1" applyBorder="1" applyAlignment="1" applyProtection="1">
      <alignment horizontal="right" vertical="center" shrinkToFit="1"/>
      <protection hidden="1"/>
    </xf>
    <xf numFmtId="38" fontId="20" fillId="0" borderId="13" xfId="6" applyFont="1" applyBorder="1" applyAlignment="1" applyProtection="1">
      <alignment horizontal="right" vertical="center" shrinkToFit="1"/>
      <protection hidden="1"/>
    </xf>
    <xf numFmtId="0" fontId="12" fillId="12" borderId="116" xfId="0" applyFont="1" applyFill="1" applyBorder="1" applyAlignment="1" applyProtection="1">
      <alignment horizontal="center" vertical="center" wrapText="1"/>
      <protection hidden="1"/>
    </xf>
    <xf numFmtId="0" fontId="12" fillId="12" borderId="115" xfId="0" applyFont="1" applyFill="1" applyBorder="1" applyAlignment="1" applyProtection="1">
      <alignment horizontal="center" vertical="center" wrapText="1"/>
      <protection hidden="1"/>
    </xf>
    <xf numFmtId="38" fontId="20" fillId="0" borderId="24" xfId="6" applyFont="1" applyBorder="1" applyAlignment="1" applyProtection="1">
      <alignment horizontal="right" vertical="center" shrinkToFit="1"/>
      <protection hidden="1"/>
    </xf>
    <xf numFmtId="38" fontId="20" fillId="0" borderId="129" xfId="6" applyFont="1" applyBorder="1" applyAlignment="1" applyProtection="1">
      <alignment horizontal="right" vertical="center" shrinkToFit="1"/>
      <protection hidden="1"/>
    </xf>
    <xf numFmtId="38" fontId="20" fillId="0" borderId="130" xfId="6" applyFont="1" applyBorder="1" applyAlignment="1" applyProtection="1">
      <alignment horizontal="right" vertical="center" shrinkToFit="1"/>
      <protection hidden="1"/>
    </xf>
    <xf numFmtId="38" fontId="20" fillId="0" borderId="19" xfId="6" applyFont="1" applyBorder="1" applyAlignment="1" applyProtection="1">
      <alignment horizontal="right" vertical="center" shrinkToFit="1"/>
      <protection locked="0"/>
    </xf>
    <xf numFmtId="0" fontId="12" fillId="11" borderId="116" xfId="0" applyFont="1" applyFill="1" applyBorder="1" applyAlignment="1" applyProtection="1">
      <alignment horizontal="center" vertical="center" wrapText="1"/>
      <protection hidden="1"/>
    </xf>
    <xf numFmtId="0" fontId="12" fillId="11" borderId="115" xfId="0" applyFont="1" applyFill="1" applyBorder="1" applyAlignment="1" applyProtection="1">
      <alignment horizontal="center" vertical="center" wrapText="1"/>
      <protection hidden="1"/>
    </xf>
    <xf numFmtId="0" fontId="12" fillId="11" borderId="117" xfId="0" applyFont="1" applyFill="1" applyBorder="1" applyAlignment="1" applyProtection="1">
      <alignment horizontal="center" vertical="center" wrapText="1"/>
      <protection hidden="1"/>
    </xf>
    <xf numFmtId="38" fontId="20" fillId="0" borderId="24" xfId="6" applyFont="1" applyBorder="1" applyAlignment="1" applyProtection="1">
      <alignment horizontal="right" vertical="center" shrinkToFit="1"/>
      <protection locked="0"/>
    </xf>
    <xf numFmtId="38" fontId="20" fillId="0" borderId="129" xfId="6" applyFont="1" applyBorder="1" applyAlignment="1" applyProtection="1">
      <alignment horizontal="right" vertical="center" shrinkToFit="1"/>
      <protection locked="0"/>
    </xf>
    <xf numFmtId="38" fontId="20" fillId="0" borderId="130" xfId="6" applyFont="1" applyBorder="1" applyAlignment="1" applyProtection="1">
      <alignment horizontal="right" vertical="center" shrinkToFit="1"/>
      <protection locked="0"/>
    </xf>
    <xf numFmtId="49" fontId="20" fillId="0" borderId="12" xfId="0" applyNumberFormat="1" applyFont="1" applyBorder="1" applyAlignment="1" applyProtection="1">
      <alignment horizontal="center" vertical="center" shrinkToFit="1"/>
      <protection locked="0"/>
    </xf>
    <xf numFmtId="49" fontId="20" fillId="0" borderId="16" xfId="0" applyNumberFormat="1" applyFont="1" applyBorder="1" applyAlignment="1" applyProtection="1">
      <alignment horizontal="center" vertical="center" shrinkToFit="1"/>
      <protection locked="0"/>
    </xf>
    <xf numFmtId="49" fontId="25" fillId="0" borderId="19" xfId="0" applyNumberFormat="1" applyFont="1" applyBorder="1" applyAlignment="1" applyProtection="1">
      <alignment horizontal="center" vertical="center" shrinkToFit="1"/>
      <protection locked="0"/>
    </xf>
    <xf numFmtId="49" fontId="20" fillId="0" borderId="24" xfId="0" applyNumberFormat="1" applyFont="1" applyBorder="1" applyAlignment="1" applyProtection="1">
      <alignment horizontal="center" vertical="center" shrinkToFit="1"/>
      <protection locked="0"/>
    </xf>
    <xf numFmtId="49" fontId="20" fillId="0" borderId="129" xfId="0" applyNumberFormat="1" applyFont="1" applyBorder="1" applyAlignment="1" applyProtection="1">
      <alignment horizontal="center" vertical="center" shrinkToFit="1"/>
      <protection locked="0"/>
    </xf>
    <xf numFmtId="49" fontId="25" fillId="0" borderId="12" xfId="0" applyNumberFormat="1" applyFont="1" applyBorder="1" applyAlignment="1" applyProtection="1">
      <alignment horizontal="left" vertical="center" shrinkToFit="1"/>
      <protection locked="0"/>
    </xf>
    <xf numFmtId="49" fontId="25" fillId="0" borderId="16" xfId="0" applyNumberFormat="1" applyFont="1" applyBorder="1" applyAlignment="1" applyProtection="1">
      <alignment horizontal="left" vertical="center" shrinkToFit="1"/>
      <protection locked="0"/>
    </xf>
    <xf numFmtId="49" fontId="25" fillId="0" borderId="31" xfId="0" applyNumberFormat="1" applyFont="1" applyBorder="1" applyAlignment="1" applyProtection="1">
      <alignment horizontal="center" vertical="center" shrinkToFit="1"/>
      <protection locked="0"/>
    </xf>
    <xf numFmtId="49" fontId="25" fillId="0" borderId="123" xfId="0" applyNumberFormat="1" applyFont="1" applyBorder="1" applyAlignment="1" applyProtection="1">
      <alignment horizontal="center" vertical="center" shrinkToFit="1"/>
      <protection locked="0"/>
    </xf>
    <xf numFmtId="49" fontId="25" fillId="0" borderId="16" xfId="0" applyNumberFormat="1" applyFont="1" applyBorder="1" applyAlignment="1" applyProtection="1">
      <alignment horizontal="center" vertical="center" shrinkToFit="1"/>
      <protection locked="0"/>
    </xf>
    <xf numFmtId="49" fontId="25" fillId="0" borderId="24" xfId="0" applyNumberFormat="1" applyFont="1" applyBorder="1" applyAlignment="1" applyProtection="1">
      <alignment horizontal="left" vertical="center" shrinkToFit="1"/>
      <protection locked="0"/>
    </xf>
    <xf numFmtId="49" fontId="25" fillId="0" borderId="129" xfId="0" applyNumberFormat="1" applyFont="1" applyBorder="1" applyAlignment="1" applyProtection="1">
      <alignment horizontal="left" vertical="center" shrinkToFit="1"/>
      <protection locked="0"/>
    </xf>
    <xf numFmtId="0" fontId="12" fillId="11" borderId="114" xfId="0" applyFont="1" applyFill="1" applyBorder="1" applyAlignment="1" applyProtection="1">
      <alignment horizontal="center" vertical="center" wrapText="1"/>
      <protection hidden="1"/>
    </xf>
    <xf numFmtId="0" fontId="12" fillId="11" borderId="115" xfId="0" applyFont="1" applyFill="1" applyBorder="1" applyAlignment="1" applyProtection="1">
      <alignment horizontal="center" vertical="center"/>
      <protection hidden="1"/>
    </xf>
    <xf numFmtId="49" fontId="25" fillId="0" borderId="128" xfId="0" applyNumberFormat="1" applyFont="1" applyBorder="1" applyAlignment="1" applyProtection="1">
      <alignment horizontal="center" vertical="center" shrinkToFit="1"/>
      <protection locked="0"/>
    </xf>
    <xf numFmtId="49" fontId="25" fillId="0" borderId="129" xfId="0" applyNumberFormat="1" applyFont="1" applyBorder="1" applyAlignment="1" applyProtection="1">
      <alignment horizontal="center" vertical="center" shrinkToFit="1"/>
      <protection locked="0"/>
    </xf>
    <xf numFmtId="0" fontId="43" fillId="5" borderId="0" xfId="92" applyBorder="1">
      <alignment horizontal="center" vertical="center"/>
      <protection hidden="1"/>
    </xf>
    <xf numFmtId="0" fontId="6" fillId="0" borderId="0" xfId="94" applyNumberFormat="1" applyFont="1" applyFill="1" applyBorder="1" applyAlignment="1" applyProtection="1">
      <alignment horizontal="center" vertical="center"/>
      <protection locked="0"/>
    </xf>
    <xf numFmtId="0" fontId="44" fillId="4" borderId="111" xfId="0" applyFont="1" applyFill="1" applyBorder="1" applyAlignment="1" applyProtection="1">
      <alignment horizontal="center" vertical="center"/>
      <protection hidden="1"/>
    </xf>
    <xf numFmtId="0" fontId="44" fillId="4" borderId="112" xfId="0" applyFont="1" applyFill="1" applyBorder="1" applyAlignment="1" applyProtection="1">
      <alignment horizontal="center" vertical="center"/>
      <protection hidden="1"/>
    </xf>
    <xf numFmtId="0" fontId="20" fillId="2" borderId="112" xfId="0" applyFont="1" applyFill="1" applyBorder="1" applyAlignment="1" applyProtection="1">
      <alignment horizontal="center" vertical="center"/>
      <protection hidden="1"/>
    </xf>
    <xf numFmtId="0" fontId="20" fillId="2" borderId="113" xfId="0" applyFont="1" applyFill="1" applyBorder="1" applyAlignment="1" applyProtection="1">
      <alignment horizontal="center" vertical="center"/>
      <protection hidden="1"/>
    </xf>
    <xf numFmtId="0" fontId="25" fillId="2" borderId="12" xfId="0" applyFont="1" applyFill="1" applyBorder="1" applyAlignment="1" applyProtection="1">
      <alignment horizontal="center" vertical="center"/>
      <protection locked="0" hidden="1"/>
    </xf>
    <xf numFmtId="0" fontId="25" fillId="2" borderId="16" xfId="0" applyFont="1" applyFill="1" applyBorder="1" applyAlignment="1" applyProtection="1">
      <alignment horizontal="center" vertical="center"/>
      <protection locked="0" hidden="1"/>
    </xf>
    <xf numFmtId="0" fontId="25" fillId="2" borderId="13" xfId="0" applyFont="1" applyFill="1" applyBorder="1" applyAlignment="1" applyProtection="1">
      <alignment horizontal="center" vertical="center"/>
      <protection locked="0" hidden="1"/>
    </xf>
    <xf numFmtId="0" fontId="12" fillId="11" borderId="12" xfId="0" applyFont="1" applyFill="1" applyBorder="1" applyAlignment="1" applyProtection="1">
      <alignment horizontal="center" vertical="center"/>
      <protection hidden="1"/>
    </xf>
    <xf numFmtId="0" fontId="12" fillId="11" borderId="16" xfId="0" applyFont="1" applyFill="1" applyBorder="1" applyAlignment="1" applyProtection="1">
      <alignment horizontal="center" vertical="center"/>
      <protection hidden="1"/>
    </xf>
    <xf numFmtId="0" fontId="12" fillId="11" borderId="13" xfId="0" applyFont="1" applyFill="1" applyBorder="1" applyAlignment="1" applyProtection="1">
      <alignment horizontal="center" vertical="center"/>
      <protection hidden="1"/>
    </xf>
    <xf numFmtId="0" fontId="12" fillId="12" borderId="118" xfId="0" applyFont="1" applyFill="1" applyBorder="1" applyAlignment="1" applyProtection="1">
      <alignment horizontal="center" vertical="center" wrapText="1"/>
      <protection hidden="1"/>
    </xf>
    <xf numFmtId="38" fontId="20" fillId="0" borderId="12" xfId="6" applyFont="1" applyFill="1" applyBorder="1" applyAlignment="1" applyProtection="1">
      <alignment horizontal="right" vertical="center" shrinkToFit="1"/>
      <protection locked="0"/>
    </xf>
    <xf numFmtId="38" fontId="20" fillId="0" borderId="16" xfId="6" applyFont="1" applyFill="1" applyBorder="1" applyAlignment="1" applyProtection="1">
      <alignment horizontal="right" vertical="center" shrinkToFit="1"/>
      <protection locked="0"/>
    </xf>
    <xf numFmtId="38" fontId="20" fillId="0" borderId="13" xfId="6" applyFont="1" applyFill="1" applyBorder="1" applyAlignment="1" applyProtection="1">
      <alignment horizontal="right" vertical="center" shrinkToFit="1"/>
      <protection locked="0"/>
    </xf>
    <xf numFmtId="38" fontId="20" fillId="0" borderId="16" xfId="6" applyFont="1" applyFill="1" applyBorder="1" applyAlignment="1" applyProtection="1">
      <alignment horizontal="right" vertical="center" shrinkToFit="1"/>
      <protection hidden="1"/>
    </xf>
    <xf numFmtId="38" fontId="20" fillId="0" borderId="124" xfId="6" applyFont="1" applyFill="1" applyBorder="1" applyAlignment="1" applyProtection="1">
      <alignment horizontal="right" vertical="center" shrinkToFit="1"/>
      <protection hidden="1"/>
    </xf>
    <xf numFmtId="38" fontId="20" fillId="0" borderId="119" xfId="6" applyFont="1" applyFill="1" applyBorder="1" applyAlignment="1" applyProtection="1">
      <alignment horizontal="right" vertical="center" shrinkToFit="1"/>
      <protection hidden="1"/>
    </xf>
    <xf numFmtId="38" fontId="20" fillId="0" borderId="122" xfId="6" applyFont="1" applyFill="1" applyBorder="1" applyAlignment="1" applyProtection="1">
      <alignment horizontal="right" vertical="center" shrinkToFit="1"/>
      <protection hidden="1"/>
    </xf>
    <xf numFmtId="38" fontId="20" fillId="0" borderId="120" xfId="6" applyFont="1" applyFill="1" applyBorder="1" applyAlignment="1" applyProtection="1">
      <alignment horizontal="right" vertical="center" shrinkToFit="1"/>
      <protection locked="0"/>
    </xf>
    <xf numFmtId="38" fontId="20" fillId="0" borderId="119" xfId="6" applyFont="1" applyFill="1" applyBorder="1" applyAlignment="1" applyProtection="1">
      <alignment horizontal="right" vertical="center" shrinkToFit="1"/>
      <protection locked="0"/>
    </xf>
    <xf numFmtId="38" fontId="20" fillId="0" borderId="121" xfId="6" applyFont="1" applyFill="1" applyBorder="1" applyAlignment="1" applyProtection="1">
      <alignment horizontal="right" vertical="center" shrinkToFit="1"/>
      <protection locked="0"/>
    </xf>
    <xf numFmtId="0" fontId="44" fillId="12" borderId="114" xfId="93" applyFont="1" applyFill="1" applyBorder="1" applyAlignment="1" applyProtection="1">
      <alignment horizontal="center" vertical="center" wrapText="1"/>
      <protection hidden="1"/>
    </xf>
    <xf numFmtId="0" fontId="44" fillId="12" borderId="115" xfId="93" applyFont="1" applyFill="1" applyBorder="1" applyAlignment="1" applyProtection="1">
      <alignment horizontal="center" vertical="center"/>
      <protection hidden="1"/>
    </xf>
    <xf numFmtId="0" fontId="44" fillId="12" borderId="118" xfId="93" applyFont="1" applyFill="1" applyBorder="1" applyAlignment="1" applyProtection="1">
      <alignment horizontal="center" vertical="center"/>
      <protection hidden="1"/>
    </xf>
    <xf numFmtId="38" fontId="73" fillId="0" borderId="125" xfId="0" applyNumberFormat="1" applyFont="1" applyBorder="1" applyAlignment="1" applyProtection="1">
      <alignment horizontal="right" vertical="center"/>
      <protection hidden="1"/>
    </xf>
    <xf numFmtId="38" fontId="73" fillId="0" borderId="126" xfId="0" applyNumberFormat="1" applyFont="1" applyBorder="1" applyAlignment="1" applyProtection="1">
      <alignment horizontal="right" vertical="center"/>
      <protection hidden="1"/>
    </xf>
    <xf numFmtId="0" fontId="70" fillId="12" borderId="123" xfId="0" applyFont="1" applyFill="1" applyBorder="1" applyAlignment="1" applyProtection="1">
      <alignment horizontal="right" vertical="center"/>
      <protection hidden="1"/>
    </xf>
    <xf numFmtId="0" fontId="70" fillId="12" borderId="16" xfId="0" applyFont="1" applyFill="1" applyBorder="1" applyAlignment="1" applyProtection="1">
      <alignment horizontal="right" vertical="center"/>
      <protection hidden="1"/>
    </xf>
    <xf numFmtId="0" fontId="70" fillId="12" borderId="13" xfId="0" applyFont="1" applyFill="1" applyBorder="1" applyAlignment="1" applyProtection="1">
      <alignment horizontal="right" vertical="center"/>
      <protection hidden="1"/>
    </xf>
    <xf numFmtId="38" fontId="70" fillId="0" borderId="12" xfId="6" applyFont="1" applyBorder="1" applyAlignment="1" applyProtection="1">
      <alignment horizontal="right" vertical="center"/>
      <protection hidden="1"/>
    </xf>
    <xf numFmtId="38" fontId="70" fillId="0" borderId="16" xfId="6" applyFont="1" applyBorder="1" applyAlignment="1" applyProtection="1">
      <alignment horizontal="right" vertical="center"/>
      <protection hidden="1"/>
    </xf>
    <xf numFmtId="38" fontId="70" fillId="0" borderId="13" xfId="6" applyFont="1" applyBorder="1" applyAlignment="1" applyProtection="1">
      <alignment horizontal="right" vertical="center"/>
      <protection hidden="1"/>
    </xf>
    <xf numFmtId="38" fontId="71" fillId="0" borderId="16" xfId="12" applyFont="1" applyBorder="1" applyAlignment="1" applyProtection="1">
      <alignment vertical="center" shrinkToFit="1"/>
      <protection hidden="1"/>
    </xf>
    <xf numFmtId="38" fontId="71" fillId="0" borderId="124" xfId="12" applyFont="1" applyBorder="1" applyAlignment="1" applyProtection="1">
      <alignment vertical="center" shrinkToFit="1"/>
      <protection hidden="1"/>
    </xf>
    <xf numFmtId="38" fontId="20" fillId="0" borderId="20" xfId="6" applyFont="1" applyFill="1" applyBorder="1" applyAlignment="1" applyProtection="1">
      <alignment horizontal="right" vertical="center" shrinkToFit="1"/>
      <protection locked="0"/>
    </xf>
    <xf numFmtId="38" fontId="20" fillId="0" borderId="0" xfId="6" applyFont="1" applyFill="1" applyBorder="1" applyAlignment="1" applyProtection="1">
      <alignment horizontal="right" vertical="center" shrinkToFit="1"/>
      <protection locked="0"/>
    </xf>
    <xf numFmtId="38" fontId="20" fillId="0" borderId="49" xfId="6" applyFont="1" applyFill="1" applyBorder="1" applyAlignment="1" applyProtection="1">
      <alignment horizontal="right" vertical="center" shrinkToFit="1"/>
      <protection locked="0"/>
    </xf>
    <xf numFmtId="0" fontId="18" fillId="9" borderId="0" xfId="0" applyFont="1" applyFill="1" applyAlignment="1" applyProtection="1">
      <alignment horizontal="left" vertical="center" shrinkToFit="1"/>
      <protection hidden="1"/>
    </xf>
    <xf numFmtId="0" fontId="43" fillId="9" borderId="0" xfId="89" applyFill="1">
      <alignment horizontal="center" vertical="center"/>
      <protection hidden="1"/>
    </xf>
    <xf numFmtId="0" fontId="6" fillId="9" borderId="12" xfId="91" applyFont="1" applyFill="1" applyBorder="1" applyAlignment="1" applyProtection="1">
      <alignment horizontal="right" vertical="center"/>
      <protection hidden="1"/>
    </xf>
    <xf numFmtId="0" fontId="6" fillId="9" borderId="16" xfId="91" applyFont="1" applyFill="1" applyBorder="1" applyAlignment="1" applyProtection="1">
      <alignment horizontal="right" vertical="center"/>
      <protection hidden="1"/>
    </xf>
    <xf numFmtId="176" fontId="6" fillId="9" borderId="19" xfId="0" applyNumberFormat="1" applyFont="1" applyFill="1" applyBorder="1" applyAlignment="1" applyProtection="1">
      <alignment horizontal="center" vertical="center"/>
      <protection locked="0"/>
    </xf>
    <xf numFmtId="176" fontId="6" fillId="9" borderId="31" xfId="90" applyNumberFormat="1" applyFont="1" applyFill="1" applyBorder="1" applyAlignment="1" applyProtection="1">
      <alignment horizontal="center" vertical="center"/>
      <protection hidden="1"/>
    </xf>
    <xf numFmtId="38" fontId="6" fillId="9" borderId="50" xfId="6" applyFont="1" applyFill="1" applyBorder="1" applyAlignment="1" applyProtection="1">
      <alignment horizontal="center" vertical="center"/>
      <protection hidden="1"/>
    </xf>
    <xf numFmtId="38" fontId="6" fillId="9" borderId="31" xfId="6" applyFont="1" applyFill="1" applyBorder="1" applyAlignment="1" applyProtection="1">
      <alignment horizontal="center" vertical="center"/>
      <protection hidden="1"/>
    </xf>
    <xf numFmtId="38" fontId="56" fillId="9" borderId="50" xfId="6" applyFont="1" applyFill="1" applyBorder="1" applyAlignment="1" applyProtection="1">
      <alignment horizontal="center" vertical="center"/>
      <protection hidden="1"/>
    </xf>
    <xf numFmtId="38" fontId="56" fillId="9" borderId="31" xfId="6" applyFont="1" applyFill="1" applyBorder="1" applyAlignment="1" applyProtection="1">
      <alignment horizontal="center" vertical="center"/>
      <protection hidden="1"/>
    </xf>
    <xf numFmtId="176" fontId="6" fillId="9" borderId="12" xfId="0" applyNumberFormat="1" applyFont="1" applyFill="1" applyBorder="1" applyAlignment="1" applyProtection="1">
      <alignment horizontal="center" vertical="center"/>
      <protection locked="0"/>
    </xf>
    <xf numFmtId="0" fontId="6" fillId="9" borderId="41" xfId="91" applyFont="1" applyFill="1" applyBorder="1" applyAlignment="1" applyProtection="1">
      <alignment horizontal="right" vertical="center"/>
      <protection hidden="1"/>
    </xf>
    <xf numFmtId="0" fontId="6" fillId="9" borderId="67" xfId="91" applyFont="1" applyFill="1" applyBorder="1" applyAlignment="1" applyProtection="1">
      <alignment horizontal="right" vertical="center"/>
      <protection hidden="1"/>
    </xf>
    <xf numFmtId="176" fontId="6" fillId="9" borderId="39" xfId="0" applyNumberFormat="1" applyFont="1" applyFill="1" applyBorder="1" applyAlignment="1" applyProtection="1">
      <alignment horizontal="center" vertical="center"/>
      <protection locked="0"/>
    </xf>
    <xf numFmtId="38" fontId="6" fillId="9" borderId="77" xfId="6" applyFont="1" applyFill="1" applyBorder="1" applyAlignment="1" applyProtection="1">
      <alignment horizontal="center" vertical="center"/>
      <protection hidden="1"/>
    </xf>
    <xf numFmtId="38" fontId="6" fillId="9" borderId="10" xfId="6" applyFont="1" applyFill="1" applyBorder="1" applyAlignment="1" applyProtection="1">
      <alignment horizontal="center" vertical="center"/>
      <protection hidden="1"/>
    </xf>
    <xf numFmtId="176" fontId="6" fillId="9" borderId="41" xfId="0" applyNumberFormat="1" applyFont="1" applyFill="1" applyBorder="1" applyAlignment="1" applyProtection="1">
      <alignment horizontal="center" vertical="center"/>
      <protection locked="0"/>
    </xf>
    <xf numFmtId="176" fontId="11" fillId="9" borderId="31" xfId="90" applyNumberFormat="1" applyFont="1" applyFill="1" applyBorder="1" applyAlignment="1" applyProtection="1">
      <alignment horizontal="center" vertical="center"/>
      <protection hidden="1"/>
    </xf>
    <xf numFmtId="176" fontId="6" fillId="9" borderId="69" xfId="90" applyNumberFormat="1" applyFont="1" applyFill="1" applyBorder="1" applyAlignment="1" applyProtection="1">
      <alignment horizontal="center" vertical="center" shrinkToFit="1"/>
      <protection hidden="1"/>
    </xf>
    <xf numFmtId="176" fontId="6" fillId="9" borderId="70" xfId="90" applyNumberFormat="1" applyFont="1" applyFill="1" applyBorder="1" applyAlignment="1" applyProtection="1">
      <alignment horizontal="center" vertical="center" shrinkToFit="1"/>
      <protection hidden="1"/>
    </xf>
    <xf numFmtId="176" fontId="6" fillId="9" borderId="71" xfId="90" applyNumberFormat="1" applyFont="1" applyFill="1" applyBorder="1" applyAlignment="1" applyProtection="1">
      <alignment horizontal="center" vertical="center" shrinkToFit="1"/>
      <protection hidden="1"/>
    </xf>
    <xf numFmtId="38" fontId="6" fillId="9" borderId="71" xfId="6" applyFont="1" applyFill="1" applyBorder="1" applyAlignment="1" applyProtection="1">
      <alignment horizontal="center" vertical="center"/>
      <protection hidden="1"/>
    </xf>
    <xf numFmtId="38" fontId="6" fillId="9" borderId="68" xfId="6" applyFont="1" applyFill="1" applyBorder="1" applyAlignment="1" applyProtection="1">
      <alignment horizontal="center" vertical="center"/>
      <protection hidden="1"/>
    </xf>
    <xf numFmtId="38" fontId="56" fillId="9" borderId="71" xfId="6" applyFont="1" applyFill="1" applyBorder="1" applyAlignment="1" applyProtection="1">
      <alignment horizontal="center" vertical="center"/>
      <protection hidden="1"/>
    </xf>
    <xf numFmtId="38" fontId="56" fillId="9" borderId="68" xfId="6" applyFont="1" applyFill="1" applyBorder="1" applyAlignment="1" applyProtection="1">
      <alignment horizontal="center" vertical="center"/>
      <protection hidden="1"/>
    </xf>
    <xf numFmtId="38" fontId="20" fillId="9" borderId="63" xfId="90" applyNumberFormat="1" applyFont="1" applyFill="1" applyBorder="1" applyAlignment="1" applyProtection="1">
      <alignment horizontal="center" vertical="center"/>
      <protection hidden="1"/>
    </xf>
    <xf numFmtId="38" fontId="20" fillId="9" borderId="66" xfId="90" applyNumberFormat="1" applyFont="1" applyFill="1" applyBorder="1" applyAlignment="1" applyProtection="1">
      <alignment horizontal="center" vertical="center"/>
      <protection hidden="1"/>
    </xf>
    <xf numFmtId="176" fontId="11" fillId="9" borderId="19" xfId="0" applyNumberFormat="1" applyFont="1" applyFill="1" applyBorder="1" applyAlignment="1" applyProtection="1">
      <alignment horizontal="center" vertical="center"/>
      <protection hidden="1"/>
    </xf>
    <xf numFmtId="0" fontId="6" fillId="9" borderId="12" xfId="0" applyFont="1" applyFill="1" applyBorder="1" applyProtection="1">
      <alignment vertical="center"/>
      <protection hidden="1"/>
    </xf>
    <xf numFmtId="0" fontId="6" fillId="9" borderId="16" xfId="0" applyFont="1" applyFill="1" applyBorder="1" applyProtection="1">
      <alignment vertical="center"/>
      <protection hidden="1"/>
    </xf>
    <xf numFmtId="0" fontId="6" fillId="9" borderId="13" xfId="0" applyFont="1" applyFill="1" applyBorder="1" applyProtection="1">
      <alignment vertical="center"/>
      <protection hidden="1"/>
    </xf>
    <xf numFmtId="0" fontId="57" fillId="9" borderId="16" xfId="0" applyFont="1" applyFill="1" applyBorder="1" applyAlignment="1" applyProtection="1">
      <alignment horizontal="center" vertical="center" wrapText="1"/>
      <protection hidden="1"/>
    </xf>
    <xf numFmtId="38" fontId="23" fillId="9" borderId="47" xfId="6" applyFont="1" applyFill="1" applyBorder="1" applyAlignment="1" applyProtection="1">
      <alignment wrapText="1" shrinkToFit="1"/>
      <protection hidden="1"/>
    </xf>
    <xf numFmtId="38" fontId="23" fillId="9" borderId="47" xfId="6" applyFont="1" applyFill="1" applyBorder="1" applyAlignment="1" applyProtection="1">
      <alignment shrinkToFit="1"/>
      <protection hidden="1"/>
    </xf>
    <xf numFmtId="176" fontId="6" fillId="9" borderId="31" xfId="90" applyNumberFormat="1" applyFont="1" applyFill="1" applyBorder="1" applyAlignment="1" applyProtection="1">
      <alignment horizontal="center" vertical="center" wrapText="1"/>
      <protection hidden="1"/>
    </xf>
    <xf numFmtId="38" fontId="6" fillId="9" borderId="17" xfId="6" applyFont="1" applyFill="1" applyBorder="1" applyAlignment="1" applyProtection="1">
      <alignment horizontal="center" vertical="center"/>
      <protection hidden="1"/>
    </xf>
    <xf numFmtId="38" fontId="6" fillId="9" borderId="72" xfId="6" applyFont="1" applyFill="1" applyBorder="1" applyAlignment="1" applyProtection="1">
      <alignment horizontal="center" vertical="center"/>
      <protection hidden="1"/>
    </xf>
    <xf numFmtId="38" fontId="6" fillId="9" borderId="78" xfId="6" applyFont="1" applyFill="1" applyBorder="1" applyAlignment="1" applyProtection="1">
      <alignment horizontal="center" vertical="center"/>
      <protection hidden="1"/>
    </xf>
    <xf numFmtId="49" fontId="6" fillId="9" borderId="21" xfId="0" applyNumberFormat="1" applyFont="1" applyFill="1" applyBorder="1" applyAlignment="1" applyProtection="1">
      <alignment horizontal="center" vertical="center" shrinkToFit="1"/>
      <protection locked="0"/>
    </xf>
    <xf numFmtId="49" fontId="6" fillId="9" borderId="8" xfId="0" applyNumberFormat="1" applyFont="1" applyFill="1" applyBorder="1" applyAlignment="1" applyProtection="1">
      <alignment horizontal="center" vertical="center" shrinkToFit="1"/>
      <protection locked="0"/>
    </xf>
    <xf numFmtId="176" fontId="13" fillId="9" borderId="41" xfId="91" applyNumberFormat="1" applyFont="1" applyFill="1" applyBorder="1" applyAlignment="1" applyProtection="1">
      <alignment horizontal="center" vertical="center" wrapText="1"/>
    </xf>
    <xf numFmtId="176" fontId="13" fillId="9" borderId="73" xfId="91" applyNumberFormat="1" applyFont="1" applyFill="1" applyBorder="1" applyAlignment="1" applyProtection="1">
      <alignment horizontal="center" vertical="center" wrapText="1"/>
    </xf>
    <xf numFmtId="176" fontId="13" fillId="9" borderId="74" xfId="91" applyNumberFormat="1" applyFont="1" applyFill="1" applyBorder="1" applyAlignment="1" applyProtection="1">
      <alignment horizontal="center" vertical="center" wrapText="1"/>
    </xf>
    <xf numFmtId="176" fontId="13" fillId="9" borderId="67" xfId="91" applyNumberFormat="1" applyFont="1" applyFill="1" applyBorder="1" applyAlignment="1" applyProtection="1">
      <alignment horizontal="center" vertical="center" wrapText="1"/>
    </xf>
    <xf numFmtId="49" fontId="6" fillId="9" borderId="75" xfId="0" applyNumberFormat="1" applyFont="1" applyFill="1" applyBorder="1" applyAlignment="1" applyProtection="1">
      <alignment horizontal="center" vertical="center" shrinkToFit="1"/>
      <protection locked="0"/>
    </xf>
    <xf numFmtId="49" fontId="6" fillId="9" borderId="76" xfId="0" applyNumberFormat="1" applyFont="1" applyFill="1" applyBorder="1" applyAlignment="1" applyProtection="1">
      <alignment horizontal="center" vertical="center" shrinkToFit="1"/>
      <protection locked="0"/>
    </xf>
    <xf numFmtId="176" fontId="6" fillId="9" borderId="31" xfId="90" applyNumberFormat="1" applyFont="1" applyFill="1" applyBorder="1" applyAlignment="1" applyProtection="1">
      <alignment horizontal="right" vertical="center"/>
      <protection hidden="1"/>
    </xf>
    <xf numFmtId="176" fontId="13" fillId="9" borderId="39" xfId="0" applyNumberFormat="1" applyFont="1" applyFill="1" applyBorder="1" applyAlignment="1">
      <alignment horizontal="center" vertical="center"/>
    </xf>
    <xf numFmtId="38" fontId="13" fillId="9" borderId="39" xfId="90" applyNumberFormat="1" applyFont="1" applyFill="1" applyBorder="1" applyAlignment="1" applyProtection="1">
      <alignment horizontal="center" vertical="center"/>
    </xf>
    <xf numFmtId="176" fontId="13" fillId="9" borderId="31" xfId="0" applyNumberFormat="1" applyFont="1" applyFill="1" applyBorder="1" applyAlignment="1">
      <alignment horizontal="center" vertical="center"/>
    </xf>
    <xf numFmtId="49" fontId="6" fillId="9" borderId="22" xfId="0" applyNumberFormat="1" applyFont="1" applyFill="1" applyBorder="1" applyAlignment="1" applyProtection="1">
      <alignment horizontal="center" vertical="center" shrinkToFit="1"/>
      <protection locked="0"/>
    </xf>
    <xf numFmtId="49" fontId="6" fillId="9" borderId="9" xfId="0" applyNumberFormat="1" applyFont="1" applyFill="1" applyBorder="1" applyAlignment="1" applyProtection="1">
      <alignment horizontal="center" vertical="center" shrinkToFit="1"/>
      <protection locked="0"/>
    </xf>
    <xf numFmtId="176" fontId="6" fillId="9" borderId="75" xfId="0" applyNumberFormat="1" applyFont="1" applyFill="1" applyBorder="1" applyAlignment="1" applyProtection="1">
      <alignment horizontal="center" vertical="center" shrinkToFit="1"/>
      <protection locked="0"/>
    </xf>
    <xf numFmtId="176" fontId="6" fillId="9" borderId="76" xfId="0" applyNumberFormat="1" applyFont="1" applyFill="1" applyBorder="1" applyAlignment="1" applyProtection="1">
      <alignment horizontal="center" vertical="center" shrinkToFit="1"/>
      <protection locked="0"/>
    </xf>
    <xf numFmtId="176" fontId="6" fillId="9" borderId="21" xfId="0" applyNumberFormat="1" applyFont="1" applyFill="1" applyBorder="1" applyAlignment="1" applyProtection="1">
      <alignment horizontal="center" vertical="center" shrinkToFit="1"/>
      <protection locked="0"/>
    </xf>
    <xf numFmtId="176" fontId="6" fillId="9" borderId="8" xfId="0" applyNumberFormat="1" applyFont="1" applyFill="1" applyBorder="1" applyAlignment="1" applyProtection="1">
      <alignment horizontal="center" vertical="center" shrinkToFit="1"/>
      <protection locked="0"/>
    </xf>
    <xf numFmtId="176" fontId="13" fillId="9" borderId="19" xfId="0" applyNumberFormat="1" applyFont="1" applyFill="1" applyBorder="1" applyAlignment="1">
      <alignment horizontal="center" vertical="center"/>
    </xf>
    <xf numFmtId="0" fontId="6" fillId="9" borderId="12" xfId="0" applyFont="1" applyFill="1" applyBorder="1">
      <alignment vertical="center"/>
    </xf>
    <xf numFmtId="0" fontId="6" fillId="9" borderId="16" xfId="0" applyFont="1" applyFill="1" applyBorder="1">
      <alignment vertical="center"/>
    </xf>
    <xf numFmtId="0" fontId="6" fillId="9" borderId="13" xfId="0" applyFont="1" applyFill="1" applyBorder="1">
      <alignment vertical="center"/>
    </xf>
    <xf numFmtId="176" fontId="13" fillId="9" borderId="41" xfId="91" applyNumberFormat="1" applyFont="1" applyFill="1" applyBorder="1" applyAlignment="1" applyProtection="1">
      <alignment horizontal="center" vertical="center" wrapText="1"/>
      <protection hidden="1"/>
    </xf>
    <xf numFmtId="176" fontId="13" fillId="9" borderId="73" xfId="91" applyNumberFormat="1" applyFont="1" applyFill="1" applyBorder="1" applyAlignment="1" applyProtection="1">
      <alignment horizontal="center" vertical="center" wrapText="1"/>
      <protection hidden="1"/>
    </xf>
    <xf numFmtId="176" fontId="13" fillId="9" borderId="67" xfId="91" applyNumberFormat="1" applyFont="1" applyFill="1" applyBorder="1" applyAlignment="1" applyProtection="1">
      <alignment horizontal="center" vertical="center" wrapText="1"/>
      <protection hidden="1"/>
    </xf>
    <xf numFmtId="176" fontId="6" fillId="9" borderId="22" xfId="0" applyNumberFormat="1" applyFont="1" applyFill="1" applyBorder="1" applyAlignment="1" applyProtection="1">
      <alignment horizontal="center" vertical="center" shrinkToFit="1"/>
      <protection locked="0"/>
    </xf>
    <xf numFmtId="176" fontId="6" fillId="9" borderId="9" xfId="0" applyNumberFormat="1" applyFont="1" applyFill="1" applyBorder="1" applyAlignment="1" applyProtection="1">
      <alignment horizontal="center" vertical="center" shrinkToFit="1"/>
      <protection locked="0"/>
    </xf>
    <xf numFmtId="176" fontId="13" fillId="9" borderId="39" xfId="0" applyNumberFormat="1" applyFont="1" applyFill="1" applyBorder="1" applyAlignment="1" applyProtection="1">
      <alignment horizontal="center" vertical="center"/>
      <protection hidden="1"/>
    </xf>
    <xf numFmtId="38" fontId="13" fillId="9" borderId="39" xfId="90" applyNumberFormat="1" applyFont="1" applyFill="1" applyBorder="1" applyAlignment="1" applyProtection="1">
      <alignment horizontal="center" vertical="center"/>
      <protection hidden="1"/>
    </xf>
    <xf numFmtId="176" fontId="13" fillId="9" borderId="19" xfId="0" applyNumberFormat="1" applyFont="1" applyFill="1" applyBorder="1" applyAlignment="1" applyProtection="1">
      <alignment horizontal="center" vertical="center"/>
      <protection hidden="1"/>
    </xf>
  </cellXfs>
  <cellStyles count="96">
    <cellStyle name="crStyle_タイトル" xfId="89" xr:uid="{EEC20A29-B7BA-4FDB-9596-CE2656B02638}"/>
    <cellStyle name="crStyle_タイトル 2" xfId="92" xr:uid="{94BE8F0B-F93A-4E42-A25B-35382FDF293A}"/>
    <cellStyle name="crStyle_自動計算" xfId="90" xr:uid="{899559E5-5EF3-4E50-B500-8C86686A68EC}"/>
    <cellStyle name="crStyle_自動計算 2" xfId="93" xr:uid="{4B9E7546-067D-4BDF-A257-63B1AE4A6B2F}"/>
    <cellStyle name="crStyle_申請者入力欄" xfId="91" xr:uid="{86F879B6-D7DA-4ABC-BE9C-9A8E17750E24}"/>
    <cellStyle name="crStyle_申請者入力欄 2" xfId="94" xr:uid="{AFBD91E1-0E88-4E9E-AF80-58C48DB19206}"/>
    <cellStyle name="パーセント 2" xfId="1" xr:uid="{00000000-0005-0000-0000-000000000000}"/>
    <cellStyle name="パーセント 2 2" xfId="2" xr:uid="{00000000-0005-0000-0000-000001000000}"/>
    <cellStyle name="パーセント 2 2 2" xfId="3" xr:uid="{00000000-0005-0000-0000-000002000000}"/>
    <cellStyle name="パーセント 2 3" xfId="4" xr:uid="{00000000-0005-0000-0000-000003000000}"/>
    <cellStyle name="ハイパーリンク 2" xfId="5" xr:uid="{00000000-0005-0000-0000-000004000000}"/>
    <cellStyle name="桁区切り" xfId="6" builtinId="6"/>
    <cellStyle name="桁区切り 2" xfId="7" xr:uid="{00000000-0005-0000-0000-000006000000}"/>
    <cellStyle name="桁区切り 2 2" xfId="8" xr:uid="{00000000-0005-0000-0000-000007000000}"/>
    <cellStyle name="桁区切り 2 2 2" xfId="9" xr:uid="{00000000-0005-0000-0000-000008000000}"/>
    <cellStyle name="桁区切り 2 2 3" xfId="86" xr:uid="{00000000-0005-0000-0000-000009000000}"/>
    <cellStyle name="桁区切り 2 3" xfId="10" xr:uid="{00000000-0005-0000-0000-00000A000000}"/>
    <cellStyle name="桁区切り 2 3 2" xfId="11" xr:uid="{00000000-0005-0000-0000-00000B000000}"/>
    <cellStyle name="桁区切り 2 3 2 2" xfId="12" xr:uid="{00000000-0005-0000-0000-00000C000000}"/>
    <cellStyle name="桁区切り 2 4" xfId="13" xr:uid="{00000000-0005-0000-0000-00000D000000}"/>
    <cellStyle name="桁区切り 2 4 2" xfId="14" xr:uid="{00000000-0005-0000-0000-00000E000000}"/>
    <cellStyle name="桁区切り 2 4 2 2" xfId="15" xr:uid="{00000000-0005-0000-0000-00000F000000}"/>
    <cellStyle name="桁区切り 2 4 3" xfId="16" xr:uid="{00000000-0005-0000-0000-000010000000}"/>
    <cellStyle name="桁区切り 2 5" xfId="17" xr:uid="{00000000-0005-0000-0000-000011000000}"/>
    <cellStyle name="桁区切り 2 5 2" xfId="18" xr:uid="{00000000-0005-0000-0000-000012000000}"/>
    <cellStyle name="桁区切り 2 6" xfId="19" xr:uid="{00000000-0005-0000-0000-000013000000}"/>
    <cellStyle name="桁区切り 3" xfId="20" xr:uid="{00000000-0005-0000-0000-000014000000}"/>
    <cellStyle name="桁区切り 3 2" xfId="21" xr:uid="{00000000-0005-0000-0000-000015000000}"/>
    <cellStyle name="桁区切り 3 2 2" xfId="22" xr:uid="{00000000-0005-0000-0000-000016000000}"/>
    <cellStyle name="桁区切り 3 2 2 2" xfId="23" xr:uid="{00000000-0005-0000-0000-000017000000}"/>
    <cellStyle name="桁区切り 3 2 3" xfId="24" xr:uid="{00000000-0005-0000-0000-000018000000}"/>
    <cellStyle name="桁区切り 3 3" xfId="25" xr:uid="{00000000-0005-0000-0000-000019000000}"/>
    <cellStyle name="桁区切り 3 3 2" xfId="26" xr:uid="{00000000-0005-0000-0000-00001A000000}"/>
    <cellStyle name="桁区切り 3 4" xfId="27" xr:uid="{00000000-0005-0000-0000-00001B000000}"/>
    <cellStyle name="桁区切り 3 5" xfId="28" xr:uid="{00000000-0005-0000-0000-00001C000000}"/>
    <cellStyle name="桁区切り 7" xfId="87" xr:uid="{00000000-0005-0000-0000-00001D000000}"/>
    <cellStyle name="標準" xfId="0" builtinId="0"/>
    <cellStyle name="標準 10" xfId="88" xr:uid="{00000000-0005-0000-0000-00001F000000}"/>
    <cellStyle name="標準 2" xfId="29" xr:uid="{00000000-0005-0000-0000-000020000000}"/>
    <cellStyle name="標準 2 2" xfId="30" xr:uid="{00000000-0005-0000-0000-000021000000}"/>
    <cellStyle name="標準 2 2 2" xfId="31" xr:uid="{00000000-0005-0000-0000-000022000000}"/>
    <cellStyle name="標準 2 2 2 2" xfId="32" xr:uid="{00000000-0005-0000-0000-000023000000}"/>
    <cellStyle name="標準 2 2 2 2 2" xfId="33" xr:uid="{00000000-0005-0000-0000-000024000000}"/>
    <cellStyle name="標準 2 2 2 2_【H27リノベ(補正)】申請書式（戸建住宅）160314_T160317_V0.1" xfId="34" xr:uid="{00000000-0005-0000-0000-000025000000}"/>
    <cellStyle name="標準 2 2 2_【H26建材(補正)】申請書式（個人集合）0325" xfId="35" xr:uid="{00000000-0005-0000-0000-000026000000}"/>
    <cellStyle name="標準 2 2 3" xfId="36" xr:uid="{00000000-0005-0000-0000-000027000000}"/>
    <cellStyle name="標準 2 2 3 2" xfId="37" xr:uid="{00000000-0005-0000-0000-000028000000}"/>
    <cellStyle name="標準 2 2 3 3" xfId="38" xr:uid="{00000000-0005-0000-0000-000029000000}"/>
    <cellStyle name="標準 2 2 3_【H26建材(補正)】申請書式（個人集合）0325" xfId="39" xr:uid="{00000000-0005-0000-0000-00002A000000}"/>
    <cellStyle name="標準 2 2 4" xfId="40" xr:uid="{00000000-0005-0000-0000-00002B000000}"/>
    <cellStyle name="標準 2 2 4 2" xfId="41" xr:uid="{00000000-0005-0000-0000-00002C000000}"/>
    <cellStyle name="標準 2 2 4_【H27リノベ(補正)】申請書式（戸建住宅）160314_T160317_V0.1" xfId="42" xr:uid="{00000000-0005-0000-0000-00002D000000}"/>
    <cellStyle name="標準 2 2_(見本)【ガラス】対象製品申請リスト_20130624" xfId="43" xr:uid="{00000000-0005-0000-0000-00002E000000}"/>
    <cellStyle name="標準 2 3" xfId="44" xr:uid="{00000000-0005-0000-0000-00002F000000}"/>
    <cellStyle name="標準 2 3 2" xfId="45" xr:uid="{00000000-0005-0000-0000-000030000000}"/>
    <cellStyle name="標準 2 3 3" xfId="46" xr:uid="{00000000-0005-0000-0000-000031000000}"/>
    <cellStyle name="標準 2 3 3 2" xfId="47" xr:uid="{00000000-0005-0000-0000-000032000000}"/>
    <cellStyle name="標準 2 3 3_【H27リノベ(補正)】申請書式（戸建住宅）160314_T160317_V0.1" xfId="48" xr:uid="{00000000-0005-0000-0000-000033000000}"/>
    <cellStyle name="標準 2 3_【H26建材(補正)】申請書式（個人集合）0325" xfId="49" xr:uid="{00000000-0005-0000-0000-000034000000}"/>
    <cellStyle name="標準 2 4" xfId="50" xr:uid="{00000000-0005-0000-0000-000035000000}"/>
    <cellStyle name="標準 2 4 2" xfId="51" xr:uid="{00000000-0005-0000-0000-000036000000}"/>
    <cellStyle name="標準 2 4 2 2" xfId="52" xr:uid="{00000000-0005-0000-0000-000037000000}"/>
    <cellStyle name="標準 2 4 2_【H27リノベ(補正)】申請書式（戸建住宅）160314_T160317_V0.1" xfId="53" xr:uid="{00000000-0005-0000-0000-000038000000}"/>
    <cellStyle name="標準 2 4_【H26建材(補正)】申請書式（個人集合）0325" xfId="54" xr:uid="{00000000-0005-0000-0000-000039000000}"/>
    <cellStyle name="標準 2 5" xfId="55" xr:uid="{00000000-0005-0000-0000-00003A000000}"/>
    <cellStyle name="標準 2 5 2" xfId="56" xr:uid="{00000000-0005-0000-0000-00003B000000}"/>
    <cellStyle name="標準 2 5 2 2" xfId="57" xr:uid="{00000000-0005-0000-0000-00003C000000}"/>
    <cellStyle name="標準 2 5 2 3" xfId="58" xr:uid="{00000000-0005-0000-0000-00003D000000}"/>
    <cellStyle name="標準 2 5 2_【H26建材(補正)】申請書式（個人集合）0325" xfId="59" xr:uid="{00000000-0005-0000-0000-00003E000000}"/>
    <cellStyle name="標準 2 5 3" xfId="60" xr:uid="{00000000-0005-0000-0000-00003F000000}"/>
    <cellStyle name="標準 2 5 4" xfId="61" xr:uid="{00000000-0005-0000-0000-000040000000}"/>
    <cellStyle name="標準 2 5 5" xfId="62" xr:uid="{00000000-0005-0000-0000-000041000000}"/>
    <cellStyle name="標準 2 5_【H26建材(補正)】申請書式（個人集合）0325" xfId="63" xr:uid="{00000000-0005-0000-0000-000042000000}"/>
    <cellStyle name="標準 2 6" xfId="64" xr:uid="{00000000-0005-0000-0000-000043000000}"/>
    <cellStyle name="標準 2_【H26建材(補正)】申請書式（個人集合）0325" xfId="65" xr:uid="{00000000-0005-0000-0000-000044000000}"/>
    <cellStyle name="標準 3" xfId="66" xr:uid="{00000000-0005-0000-0000-000045000000}"/>
    <cellStyle name="標準 3 2" xfId="67" xr:uid="{00000000-0005-0000-0000-000046000000}"/>
    <cellStyle name="標準 3 2 2" xfId="68" xr:uid="{00000000-0005-0000-0000-000047000000}"/>
    <cellStyle name="標準 3 2_【H26建材(補正)】申請書式（個人集合）0325" xfId="69" xr:uid="{00000000-0005-0000-0000-000048000000}"/>
    <cellStyle name="標準 3_【H26建材(補正)】申請書式（個人集合）0325" xfId="70" xr:uid="{00000000-0005-0000-0000-000049000000}"/>
    <cellStyle name="標準 4" xfId="71" xr:uid="{00000000-0005-0000-0000-00004A000000}"/>
    <cellStyle name="標準 4 2" xfId="72" xr:uid="{00000000-0005-0000-0000-00004B000000}"/>
    <cellStyle name="標準 4 3" xfId="73" xr:uid="{00000000-0005-0000-0000-00004C000000}"/>
    <cellStyle name="標準 4_【H26建材(補正)】申請書式（個人集合）0325" xfId="74" xr:uid="{00000000-0005-0000-0000-00004D000000}"/>
    <cellStyle name="標準 5" xfId="75" xr:uid="{00000000-0005-0000-0000-00004E000000}"/>
    <cellStyle name="標準 5 2" xfId="76" xr:uid="{00000000-0005-0000-0000-00004F000000}"/>
    <cellStyle name="標準 5 2 2" xfId="77" xr:uid="{00000000-0005-0000-0000-000050000000}"/>
    <cellStyle name="標準 5 3" xfId="78" xr:uid="{00000000-0005-0000-0000-000051000000}"/>
    <cellStyle name="標準 5_【H26建材(補正)】申請書式（個人集合）0325" xfId="79" xr:uid="{00000000-0005-0000-0000-000052000000}"/>
    <cellStyle name="標準 6" xfId="80" xr:uid="{00000000-0005-0000-0000-000053000000}"/>
    <cellStyle name="標準 7" xfId="81" xr:uid="{00000000-0005-0000-0000-000054000000}"/>
    <cellStyle name="標準 7 2" xfId="82" xr:uid="{00000000-0005-0000-0000-000055000000}"/>
    <cellStyle name="標準 7 2 2" xfId="85" xr:uid="{00000000-0005-0000-0000-000056000000}"/>
    <cellStyle name="標準 7_【H26建材(補正)】申請書式（個人集合）0325" xfId="83" xr:uid="{00000000-0005-0000-0000-000057000000}"/>
    <cellStyle name="標準 8" xfId="84" xr:uid="{00000000-0005-0000-0000-000058000000}"/>
    <cellStyle name="標準 9" xfId="95" xr:uid="{EE415765-BB46-41B3-8E2C-B776D57504FE}"/>
  </cellStyles>
  <dxfs count="70">
    <dxf>
      <fill>
        <patternFill>
          <bgColor rgb="FFFFFF99"/>
        </patternFill>
      </fill>
    </dxf>
    <dxf>
      <fill>
        <patternFill>
          <bgColor rgb="FFFFFF9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DDFFFF"/>
        </patternFill>
      </fill>
    </dxf>
    <dxf>
      <fill>
        <patternFill>
          <bgColor rgb="FFDDFFFF"/>
        </patternFill>
      </fill>
    </dxf>
    <dxf>
      <fill>
        <patternFill>
          <bgColor rgb="FFDDFFFF"/>
        </patternFill>
      </fill>
    </dxf>
    <dxf>
      <fill>
        <patternFill>
          <bgColor rgb="FFDDFFFF"/>
        </patternFill>
      </fill>
    </dxf>
    <dxf>
      <fill>
        <patternFill>
          <bgColor rgb="FFFFFF99"/>
        </patternFill>
      </fill>
    </dxf>
    <dxf>
      <fill>
        <patternFill>
          <bgColor rgb="FFFFFF99"/>
        </patternFill>
      </fill>
    </dxf>
    <dxf>
      <fill>
        <patternFill>
          <bgColor rgb="FFFFFF99"/>
        </patternFill>
      </fill>
    </dxf>
    <dxf>
      <fill>
        <patternFill>
          <bgColor rgb="FFFF5050"/>
        </patternFill>
      </fill>
    </dxf>
    <dxf>
      <fill>
        <patternFill>
          <bgColor rgb="FFFF5050"/>
        </patternFill>
      </fill>
    </dxf>
    <dxf>
      <fill>
        <patternFill>
          <bgColor rgb="FFFFE5F2"/>
        </patternFill>
      </fill>
    </dxf>
    <dxf>
      <font>
        <color auto="1"/>
      </font>
      <fill>
        <patternFill>
          <bgColor rgb="FFFFE5F2"/>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bgColor theme="1"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E5F2"/>
      <color rgb="FFFFABCE"/>
      <color rgb="FFFF99CC"/>
      <color rgb="FFFFFFCC"/>
      <color rgb="FFFFFF99"/>
      <color rgb="FFFFCCFF"/>
      <color rgb="FFCCFFFF"/>
      <color rgb="FFD9D9D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ekes.jp"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279400</xdr:colOff>
          <xdr:row>4</xdr:row>
          <xdr:rowOff>215900</xdr:rowOff>
        </xdr:from>
        <xdr:to>
          <xdr:col>7</xdr:col>
          <xdr:colOff>101600</xdr:colOff>
          <xdr:row>5</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61</xdr:row>
      <xdr:rowOff>212912</xdr:rowOff>
    </xdr:from>
    <xdr:to>
      <xdr:col>28</xdr:col>
      <xdr:colOff>22412</xdr:colOff>
      <xdr:row>62</xdr:row>
      <xdr:rowOff>212912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178719" y="15095725"/>
          <a:ext cx="1832162" cy="226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28</xdr:col>
      <xdr:colOff>1</xdr:colOff>
      <xdr:row>62</xdr:row>
      <xdr:rowOff>0</xdr:rowOff>
    </xdr:from>
    <xdr:to>
      <xdr:col>45</xdr:col>
      <xdr:colOff>1</xdr:colOff>
      <xdr:row>62</xdr:row>
      <xdr:rowOff>224118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24176" y="15782925"/>
          <a:ext cx="1781175" cy="2241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45</xdr:col>
      <xdr:colOff>11207</xdr:colOff>
      <xdr:row>62</xdr:row>
      <xdr:rowOff>11206</xdr:rowOff>
    </xdr:from>
    <xdr:to>
      <xdr:col>91</xdr:col>
      <xdr:colOff>145677</xdr:colOff>
      <xdr:row>62</xdr:row>
      <xdr:rowOff>224118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716557" y="15794131"/>
          <a:ext cx="4954120"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a:t>
          </a:r>
        </a:p>
      </xdr:txBody>
    </xdr:sp>
    <xdr:clientData/>
  </xdr:twoCellAnchor>
  <xdr:twoCellAnchor>
    <xdr:from>
      <xdr:col>10</xdr:col>
      <xdr:colOff>107155</xdr:colOff>
      <xdr:row>62</xdr:row>
      <xdr:rowOff>570088</xdr:rowOff>
    </xdr:from>
    <xdr:to>
      <xdr:col>91</xdr:col>
      <xdr:colOff>142875</xdr:colOff>
      <xdr:row>63</xdr:row>
      <xdr:rowOff>214313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178718" y="15679119"/>
          <a:ext cx="8703470" cy="215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建物名</a:t>
          </a:r>
        </a:p>
      </xdr:txBody>
    </xdr:sp>
    <xdr:clientData/>
  </xdr:twoCellAnchor>
  <xdr:twoCellAnchor>
    <xdr:from>
      <xdr:col>54</xdr:col>
      <xdr:colOff>107155</xdr:colOff>
      <xdr:row>11</xdr:row>
      <xdr:rowOff>1</xdr:rowOff>
    </xdr:from>
    <xdr:to>
      <xdr:col>62</xdr:col>
      <xdr:colOff>95250</xdr:colOff>
      <xdr:row>11</xdr:row>
      <xdr:rowOff>214313</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5755480" y="2286001"/>
          <a:ext cx="826295"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11</xdr:row>
      <xdr:rowOff>1399</xdr:rowOff>
    </xdr:from>
    <xdr:to>
      <xdr:col>89</xdr:col>
      <xdr:colOff>95250</xdr:colOff>
      <xdr:row>11</xdr:row>
      <xdr:rowOff>250030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6603206" y="2287399"/>
          <a:ext cx="2807494"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市区町村以降</a:t>
          </a:r>
        </a:p>
      </xdr:txBody>
    </xdr:sp>
    <xdr:clientData/>
  </xdr:twoCellAnchor>
  <xdr:twoCellAnchor>
    <xdr:from>
      <xdr:col>55</xdr:col>
      <xdr:colOff>11906</xdr:colOff>
      <xdr:row>11</xdr:row>
      <xdr:rowOff>501461</xdr:rowOff>
    </xdr:from>
    <xdr:to>
      <xdr:col>81</xdr:col>
      <xdr:colOff>95250</xdr:colOff>
      <xdr:row>12</xdr:row>
      <xdr:rowOff>226217</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765006" y="2787461"/>
          <a:ext cx="2807494"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chemeClr val="bg1">
                  <a:lumMod val="50000"/>
                </a:schemeClr>
              </a:solidFill>
            </a:rPr>
            <a:t>建物名・号室</a:t>
          </a:r>
        </a:p>
      </xdr:txBody>
    </xdr:sp>
    <xdr:clientData/>
  </xdr:twoCellAnchor>
  <xdr:twoCellAnchor>
    <xdr:from>
      <xdr:col>54</xdr:col>
      <xdr:colOff>107155</xdr:colOff>
      <xdr:row>24</xdr:row>
      <xdr:rowOff>1</xdr:rowOff>
    </xdr:from>
    <xdr:to>
      <xdr:col>62</xdr:col>
      <xdr:colOff>95250</xdr:colOff>
      <xdr:row>24</xdr:row>
      <xdr:rowOff>214313</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5755480" y="5181601"/>
          <a:ext cx="826295"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24</xdr:row>
      <xdr:rowOff>1399</xdr:rowOff>
    </xdr:from>
    <xdr:to>
      <xdr:col>89</xdr:col>
      <xdr:colOff>95250</xdr:colOff>
      <xdr:row>24</xdr:row>
      <xdr:rowOff>250030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6603206" y="5182999"/>
          <a:ext cx="2807494"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市区町村以降</a:t>
          </a:r>
        </a:p>
      </xdr:txBody>
    </xdr:sp>
    <xdr:clientData/>
  </xdr:twoCellAnchor>
  <xdr:twoCellAnchor>
    <xdr:from>
      <xdr:col>11</xdr:col>
      <xdr:colOff>0</xdr:colOff>
      <xdr:row>84</xdr:row>
      <xdr:rowOff>0</xdr:rowOff>
    </xdr:from>
    <xdr:to>
      <xdr:col>28</xdr:col>
      <xdr:colOff>22412</xdr:colOff>
      <xdr:row>84</xdr:row>
      <xdr:rowOff>212912</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1152525" y="27898725"/>
          <a:ext cx="1794062"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55</xdr:col>
      <xdr:colOff>95249</xdr:colOff>
      <xdr:row>84</xdr:row>
      <xdr:rowOff>11205</xdr:rowOff>
    </xdr:from>
    <xdr:to>
      <xdr:col>91</xdr:col>
      <xdr:colOff>145677</xdr:colOff>
      <xdr:row>84</xdr:row>
      <xdr:rowOff>202406</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5848349" y="27909930"/>
          <a:ext cx="3822328" cy="1912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丁目・番地・号等</a:t>
          </a:r>
        </a:p>
      </xdr:txBody>
    </xdr:sp>
    <xdr:clientData/>
  </xdr:twoCellAnchor>
  <xdr:twoCellAnchor>
    <xdr:from>
      <xdr:col>28</xdr:col>
      <xdr:colOff>0</xdr:colOff>
      <xdr:row>84</xdr:row>
      <xdr:rowOff>0</xdr:rowOff>
    </xdr:from>
    <xdr:to>
      <xdr:col>55</xdr:col>
      <xdr:colOff>95248</xdr:colOff>
      <xdr:row>84</xdr:row>
      <xdr:rowOff>226218</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2924175" y="27898725"/>
          <a:ext cx="2924173" cy="226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98</xdr:col>
      <xdr:colOff>34501</xdr:colOff>
      <xdr:row>1</xdr:row>
      <xdr:rowOff>95617</xdr:rowOff>
    </xdr:from>
    <xdr:to>
      <xdr:col>180</xdr:col>
      <xdr:colOff>77546</xdr:colOff>
      <xdr:row>5</xdr:row>
      <xdr:rowOff>184992</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9949682" y="325135"/>
          <a:ext cx="8324057" cy="934002"/>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・申請日（令和</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5</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9</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4</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日～令和</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5</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12</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8</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日）を半角英数で入力してください。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公募期間内の日付でないと受理されないのでご注意ください。</a:t>
          </a:r>
          <a:endParaRPr kumimoji="1" lang="ja-JP" altLang="en-US" sz="12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96</xdr:col>
      <xdr:colOff>68738</xdr:colOff>
      <xdr:row>10</xdr:row>
      <xdr:rowOff>116518</xdr:rowOff>
    </xdr:from>
    <xdr:ext cx="6412852" cy="559127"/>
    <xdr:sp macro="" textlink="">
      <xdr:nvSpPr>
        <xdr:cNvPr id="20" name="吹き出し: 四角形 19">
          <a:extLst>
            <a:ext uri="{FF2B5EF4-FFF2-40B4-BE49-F238E27FC236}">
              <a16:creationId xmlns:a16="http://schemas.microsoft.com/office/drawing/2014/main" id="{00000000-0008-0000-0200-000014000000}"/>
            </a:ext>
          </a:extLst>
        </xdr:cNvPr>
        <xdr:cNvSpPr/>
      </xdr:nvSpPr>
      <xdr:spPr>
        <a:xfrm>
          <a:off x="9781943" y="2264807"/>
          <a:ext cx="6412852"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・住所は都道府県から入力し、郵便物の届く住所で部屋番号等</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まで入力してください。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51328</xdr:colOff>
      <xdr:row>22</xdr:row>
      <xdr:rowOff>99796</xdr:rowOff>
    </xdr:from>
    <xdr:ext cx="5737491" cy="1259319"/>
    <xdr:sp macro="" textlink="">
      <xdr:nvSpPr>
        <xdr:cNvPr id="22" name="吹き出し: 四角形 21">
          <a:extLst>
            <a:ext uri="{FF2B5EF4-FFF2-40B4-BE49-F238E27FC236}">
              <a16:creationId xmlns:a16="http://schemas.microsoft.com/office/drawing/2014/main" id="{00000000-0008-0000-0200-000016000000}"/>
            </a:ext>
          </a:extLst>
        </xdr:cNvPr>
        <xdr:cNvSpPr/>
      </xdr:nvSpPr>
      <xdr:spPr>
        <a:xfrm>
          <a:off x="9233428" y="6576796"/>
          <a:ext cx="5737491" cy="1259319"/>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・手続代行者がいる場合のみ入力してください。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・代表者氏名は役職名から入力してください。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2698</xdr:colOff>
      <xdr:row>52</xdr:row>
      <xdr:rowOff>131497</xdr:rowOff>
    </xdr:from>
    <xdr:ext cx="7461230" cy="1259319"/>
    <xdr:sp macro="" textlink="">
      <xdr:nvSpPr>
        <xdr:cNvPr id="23" name="吹き出し: 四角形 22">
          <a:extLst>
            <a:ext uri="{FF2B5EF4-FFF2-40B4-BE49-F238E27FC236}">
              <a16:creationId xmlns:a16="http://schemas.microsoft.com/office/drawing/2014/main" id="{00000000-0008-0000-0200-000017000000}"/>
            </a:ext>
          </a:extLst>
        </xdr:cNvPr>
        <xdr:cNvSpPr/>
      </xdr:nvSpPr>
      <xdr:spPr>
        <a:xfrm>
          <a:off x="9715903" y="17079111"/>
          <a:ext cx="7461230" cy="1259319"/>
        </a:xfrm>
        <a:prstGeom prst="wedgeRectCallout">
          <a:avLst>
            <a:gd name="adj1" fmla="val -55059"/>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・申請者の情報を入力してください。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・電話番号は必ず入力してください。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・手続代行者がいない場合は、</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23018</xdr:colOff>
      <xdr:row>60</xdr:row>
      <xdr:rowOff>261964</xdr:rowOff>
    </xdr:from>
    <xdr:ext cx="5779068" cy="1492716"/>
    <xdr:sp macro="" textlink="">
      <xdr:nvSpPr>
        <xdr:cNvPr id="21" name="吹き出し: 四角形 20">
          <a:extLst>
            <a:ext uri="{FF2B5EF4-FFF2-40B4-BE49-F238E27FC236}">
              <a16:creationId xmlns:a16="http://schemas.microsoft.com/office/drawing/2014/main" id="{00000000-0008-0000-0200-000015000000}"/>
            </a:ext>
          </a:extLst>
        </xdr:cNvPr>
        <xdr:cNvSpPr/>
      </xdr:nvSpPr>
      <xdr:spPr>
        <a:xfrm>
          <a:off x="9563258" y="19952044"/>
          <a:ext cx="5779068" cy="1492716"/>
        </a:xfrm>
        <a:prstGeom prst="wedgeRectCallout">
          <a:avLst>
            <a:gd name="adj1" fmla="val -55496"/>
            <a:gd name="adj2" fmla="val -213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・申請する住宅の所在地を入力してください。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住所表示（番地等）が複数棟になる場合は、〇～〇番地や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〇～〇棟と入力してください。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・補助対象となる戸数は、店舗、事務所等との併用住戸を除いた　</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戸数を入力してください。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95</xdr:col>
      <xdr:colOff>91598</xdr:colOff>
      <xdr:row>70</xdr:row>
      <xdr:rowOff>186763</xdr:rowOff>
    </xdr:from>
    <xdr:ext cx="5819889" cy="559127"/>
    <xdr:sp macro="" textlink="">
      <xdr:nvSpPr>
        <xdr:cNvPr id="24" name="吹き出し: 四角形 23">
          <a:extLst>
            <a:ext uri="{FF2B5EF4-FFF2-40B4-BE49-F238E27FC236}">
              <a16:creationId xmlns:a16="http://schemas.microsoft.com/office/drawing/2014/main" id="{00000000-0008-0000-0200-000018000000}"/>
            </a:ext>
          </a:extLst>
        </xdr:cNvPr>
        <xdr:cNvSpPr/>
      </xdr:nvSpPr>
      <xdr:spPr>
        <a:xfrm>
          <a:off x="9178448" y="23561113"/>
          <a:ext cx="5819889" cy="559127"/>
        </a:xfrm>
        <a:prstGeom prst="wedgeRectCallout">
          <a:avLst>
            <a:gd name="adj1" fmla="val -54907"/>
            <a:gd name="adj2" fmla="val 165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・補助金交付申請額は次のシートにある総括表の補助金交付</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申請額（</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J</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）から自動計算で転記されます。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74874</xdr:colOff>
      <xdr:row>75</xdr:row>
      <xdr:rowOff>129938</xdr:rowOff>
    </xdr:from>
    <xdr:ext cx="7343150" cy="990110"/>
    <xdr:sp macro="" textlink="">
      <xdr:nvSpPr>
        <xdr:cNvPr id="25" name="吹き出し: 四角形 24">
          <a:extLst>
            <a:ext uri="{FF2B5EF4-FFF2-40B4-BE49-F238E27FC236}">
              <a16:creationId xmlns:a16="http://schemas.microsoft.com/office/drawing/2014/main" id="{00000000-0008-0000-0200-000019000000}"/>
            </a:ext>
          </a:extLst>
        </xdr:cNvPr>
        <xdr:cNvSpPr/>
      </xdr:nvSpPr>
      <xdr:spPr>
        <a:xfrm>
          <a:off x="9990055" y="25744155"/>
          <a:ext cx="7343150" cy="990110"/>
        </a:xfrm>
        <a:prstGeom prst="wedgeRectCallout">
          <a:avLst>
            <a:gd name="adj1" fmla="val -56614"/>
            <a:gd name="adj2" fmla="val -225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・着工予定日は、申請日から２か月程度以降の日付で入力してください。</a:t>
          </a: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・事業完了予定日は、工事が完了した日もしくは支払いが完了した日のいずれか遅い日</a:t>
          </a: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を入力してください。</a:t>
          </a:r>
        </a:p>
      </xdr:txBody>
    </xdr:sp>
    <xdr:clientData/>
  </xdr:oneCellAnchor>
  <xdr:oneCellAnchor>
    <xdr:from>
      <xdr:col>96</xdr:col>
      <xdr:colOff>13494</xdr:colOff>
      <xdr:row>81</xdr:row>
      <xdr:rowOff>24808</xdr:rowOff>
    </xdr:from>
    <xdr:ext cx="5955960" cy="1726114"/>
    <xdr:sp macro="" textlink="">
      <xdr:nvSpPr>
        <xdr:cNvPr id="26" name="吹き出し: 四角形 25">
          <a:extLst>
            <a:ext uri="{FF2B5EF4-FFF2-40B4-BE49-F238E27FC236}">
              <a16:creationId xmlns:a16="http://schemas.microsoft.com/office/drawing/2014/main" id="{00000000-0008-0000-0200-00001A000000}"/>
            </a:ext>
          </a:extLst>
        </xdr:cNvPr>
        <xdr:cNvSpPr/>
      </xdr:nvSpPr>
      <xdr:spPr>
        <a:xfrm>
          <a:off x="9195594" y="26847208"/>
          <a:ext cx="5955960" cy="1726114"/>
        </a:xfrm>
        <a:prstGeom prst="wedgeRectCallout">
          <a:avLst>
            <a:gd name="adj1" fmla="val -55588"/>
            <a:gd name="adj2" fmla="val 183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・問合せ等で確実に対応できる実務担当者を入力してください。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アドレスをお持ちの場合、必ず入力してください。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・緊急時に連絡が取れる連絡先を入力してください。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3967</xdr:colOff>
      <xdr:row>101</xdr:row>
      <xdr:rowOff>34816</xdr:rowOff>
    </xdr:from>
    <xdr:ext cx="6023997" cy="559127"/>
    <xdr:sp macro="" textlink="">
      <xdr:nvSpPr>
        <xdr:cNvPr id="27" name="吹き出し: 四角形 26">
          <a:extLst>
            <a:ext uri="{FF2B5EF4-FFF2-40B4-BE49-F238E27FC236}">
              <a16:creationId xmlns:a16="http://schemas.microsoft.com/office/drawing/2014/main" id="{00000000-0008-0000-0200-00001B000000}"/>
            </a:ext>
          </a:extLst>
        </xdr:cNvPr>
        <xdr:cNvSpPr/>
      </xdr:nvSpPr>
      <xdr:spPr>
        <a:xfrm>
          <a:off x="9186067" y="32686516"/>
          <a:ext cx="6023997" cy="559127"/>
        </a:xfrm>
        <a:prstGeom prst="wedgeRectCallout">
          <a:avLst>
            <a:gd name="adj1" fmla="val -54810"/>
            <a:gd name="adj2" fmla="val 217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・申請書の提出をもって同意したとみなしますので、</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誓約内容について熟読の上、ご提出ください。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59532</xdr:colOff>
      <xdr:row>16</xdr:row>
      <xdr:rowOff>178594</xdr:rowOff>
    </xdr:from>
    <xdr:ext cx="5734844" cy="559127"/>
    <xdr:sp macro="" textlink="">
      <xdr:nvSpPr>
        <xdr:cNvPr id="29" name="吹き出し: 四角形 28">
          <a:extLst>
            <a:ext uri="{FF2B5EF4-FFF2-40B4-BE49-F238E27FC236}">
              <a16:creationId xmlns:a16="http://schemas.microsoft.com/office/drawing/2014/main" id="{00000000-0008-0000-0200-00001D000000}"/>
            </a:ext>
          </a:extLst>
        </xdr:cNvPr>
        <xdr:cNvSpPr/>
      </xdr:nvSpPr>
      <xdr:spPr>
        <a:xfrm>
          <a:off x="10394157" y="4583907"/>
          <a:ext cx="5734844"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・責任者について入力してください。</a:t>
          </a: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（責任者が申請者と同様の場合も入力してください。）</a:t>
          </a:r>
        </a:p>
      </xdr:txBody>
    </xdr:sp>
    <xdr:clientData/>
  </xdr:oneCellAnchor>
  <xdr:oneCellAnchor>
    <xdr:from>
      <xdr:col>96</xdr:col>
      <xdr:colOff>29368</xdr:colOff>
      <xdr:row>66</xdr:row>
      <xdr:rowOff>28354</xdr:rowOff>
    </xdr:from>
    <xdr:ext cx="5779068" cy="559127"/>
    <xdr:sp macro="" textlink="">
      <xdr:nvSpPr>
        <xdr:cNvPr id="30" name="吹き出し: 四角形 29">
          <a:extLst>
            <a:ext uri="{FF2B5EF4-FFF2-40B4-BE49-F238E27FC236}">
              <a16:creationId xmlns:a16="http://schemas.microsoft.com/office/drawing/2014/main" id="{00000000-0008-0000-0200-00001E000000}"/>
            </a:ext>
          </a:extLst>
        </xdr:cNvPr>
        <xdr:cNvSpPr/>
      </xdr:nvSpPr>
      <xdr:spPr>
        <a:xfrm>
          <a:off x="9561988" y="22377814"/>
          <a:ext cx="5779068" cy="559127"/>
        </a:xfrm>
        <a:prstGeom prst="wedgeRectCallout">
          <a:avLst>
            <a:gd name="adj1" fmla="val -55496"/>
            <a:gd name="adj2" fmla="val -213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・他の補助金への申請がある場合は、その補助金の正式名称を入力</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56</xdr:col>
      <xdr:colOff>114675</xdr:colOff>
      <xdr:row>1</xdr:row>
      <xdr:rowOff>128301</xdr:rowOff>
    </xdr:from>
    <xdr:ext cx="9594415" cy="3760709"/>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3640175" y="369601"/>
          <a:ext cx="9594415" cy="3760709"/>
        </a:xfrm>
        <a:prstGeom prst="wedgeRectCallout">
          <a:avLst>
            <a:gd name="adj1" fmla="val -54090"/>
            <a:gd name="adj2" fmla="val 1953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・工事対象住宅の概要を入力してください。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・補助対象なる住戸の延べ床面積合計は、提出書類の専有面積表で算出した</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延べ床面積合計と整合性をとってください。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・総戸数と補助対象となる戸数は様式第</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「交付申請書」より自動計算で</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・使用する製品の複層ガラスの中空層の厚さが、</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財団</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ホームページで公表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されている「補助対象製品一覧」にある最小中空層の厚さを満たしているか</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必ず確認してください。</a:t>
          </a:r>
        </a:p>
      </xdr:txBody>
    </xdr:sp>
    <xdr:clientData/>
  </xdr:oneCellAnchor>
  <xdr:oneCellAnchor>
    <xdr:from>
      <xdr:col>57</xdr:col>
      <xdr:colOff>9075</xdr:colOff>
      <xdr:row>15</xdr:row>
      <xdr:rowOff>177871</xdr:rowOff>
    </xdr:from>
    <xdr:ext cx="9630067" cy="4094198"/>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13785551" y="5838442"/>
          <a:ext cx="9630067" cy="4094198"/>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・「明細書」のシートを先に入力してください。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・補助金交付算定額合計は明細書（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C</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）が自動計算で転記されます。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明細書が複数枚になる場合は、明細書（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C</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）の合計が自動で転記されます。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・明細書で算出された補助金交付算定額合計が、見積書の補助対象経費を</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１／３にした額より高い場合は、見積書の補助対象経費が上限になりますので、</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補助金交付算定額合計の欄に、見積書の補助対象経費を１／３にした額を入力</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rgbClr val="FF0000"/>
              </a:solidFill>
              <a:latin typeface="HGｺﾞｼｯｸM" panose="020B0609000000000000" pitchFamily="49" charset="-128"/>
              <a:ea typeface="HGｺﾞｼｯｸM" panose="020B0609000000000000" pitchFamily="49" charset="-128"/>
            </a:rPr>
            <a:t>※</a:t>
          </a:r>
          <a:r>
            <a:rPr kumimoji="1" lang="ja-JP" altLang="en-US" sz="2000">
              <a:solidFill>
                <a:srgbClr val="FF0000"/>
              </a:solidFill>
              <a:latin typeface="HGｺﾞｼｯｸM" panose="020B0609000000000000" pitchFamily="49" charset="-128"/>
              <a:ea typeface="HGｺﾞｼｯｸM" panose="020B0609000000000000" pitchFamily="49" charset="-128"/>
            </a:rPr>
            <a:t>詳細は</a:t>
          </a:r>
          <a:r>
            <a:rPr kumimoji="1" lang="ja-JP" altLang="en-US" sz="2000" b="1" u="sng">
              <a:solidFill>
                <a:srgbClr val="FF0000"/>
              </a:solidFill>
              <a:latin typeface="HGｺﾞｼｯｸM" panose="020B0609000000000000" pitchFamily="49" charset="-128"/>
              <a:ea typeface="HGｺﾞｼｯｸM" panose="020B0609000000000000" pitchFamily="49" charset="-128"/>
            </a:rPr>
            <a:t>下の赤枠内</a:t>
          </a:r>
          <a:r>
            <a:rPr kumimoji="1" lang="ja-JP" altLang="en-US" sz="2000">
              <a:solidFill>
                <a:srgbClr val="FF0000"/>
              </a:solidFill>
              <a:latin typeface="HGｺﾞｼｯｸM" panose="020B0609000000000000" pitchFamily="49" charset="-128"/>
              <a:ea typeface="HGｺﾞｼｯｸM" panose="020B0609000000000000" pitchFamily="49" charset="-128"/>
            </a:rPr>
            <a:t>を参照してください。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・補助金交付申請額（</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J</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）は自動計算されます。（</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1,000</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円未満切り捨て）</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9854</xdr:colOff>
      <xdr:row>28</xdr:row>
      <xdr:rowOff>314513</xdr:rowOff>
    </xdr:from>
    <xdr:ext cx="9666551" cy="5161156"/>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4612545" y="10553022"/>
          <a:ext cx="9666551" cy="5161156"/>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（例１）●明細書で算出された補助金交付算定額合計：</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17,381,856</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★見積書の補助対象経費を１／３にした額：</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20,086,296</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●明細書で算出された補助金交付算定額合計を適用：</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17,381,856</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1" u="sng">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（例２）●明細書で算出された補助金交付算定額合計：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17,381,856</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★見積書の補助対象経費を１／３にした額：</a:t>
          </a:r>
          <a:r>
            <a:rPr kumimoji="1" lang="en-US" altLang="ja-JP" sz="2000" b="1" u="none">
              <a:solidFill>
                <a:srgbClr val="FF0000"/>
              </a:solidFill>
              <a:latin typeface="HGｺﾞｼｯｸM" panose="020B0609000000000000" pitchFamily="49" charset="-128"/>
              <a:ea typeface="HGｺﾞｼｯｸM" panose="020B0609000000000000" pitchFamily="49" charset="-128"/>
            </a:rPr>
            <a:t>15,568,986</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8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★見積書の補助対象経費を１／３にした額を適用：</a:t>
          </a:r>
          <a:r>
            <a:rPr kumimoji="1" lang="en-US" altLang="ja-JP" sz="2000" b="1" u="sng">
              <a:solidFill>
                <a:srgbClr val="FF0000"/>
              </a:solidFill>
              <a:latin typeface="HGｺﾞｼｯｸM" panose="020B0609000000000000" pitchFamily="49" charset="-128"/>
              <a:ea typeface="HGｺﾞｼｯｸM" panose="020B0609000000000000" pitchFamily="49" charset="-128"/>
            </a:rPr>
            <a:t>15,568,986</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1" u="sng">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補助金交付算定額合計欄には、見積書の補助対象経費を１／３した額を</a:t>
          </a:r>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　　　　　　上書きしてください。</a:t>
          </a:r>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注）見積書の補助対象経費、補助対象外経費の詳細は財団ホームページの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断熱リフォームの「</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FAQ</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」をご参照ください。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56</xdr:col>
      <xdr:colOff>150785</xdr:colOff>
      <xdr:row>12</xdr:row>
      <xdr:rowOff>432105</xdr:rowOff>
    </xdr:from>
    <xdr:ext cx="9852196" cy="425822"/>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14517949" y="4990250"/>
          <a:ext cx="9852196" cy="425822"/>
        </a:xfrm>
        <a:prstGeom prst="wedgeRectCallout">
          <a:avLst>
            <a:gd name="adj1" fmla="val -75940"/>
            <a:gd name="adj2" fmla="val -2430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賃貸住宅の戸数を記入してください（ない場合は０を入力してください）。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402597</xdr:colOff>
      <xdr:row>14</xdr:row>
      <xdr:rowOff>114301</xdr:rowOff>
    </xdr:from>
    <xdr:to>
      <xdr:col>15</xdr:col>
      <xdr:colOff>398321</xdr:colOff>
      <xdr:row>16</xdr:row>
      <xdr:rowOff>0</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9041772" y="5353051"/>
          <a:ext cx="538649" cy="381000"/>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389311</xdr:colOff>
      <xdr:row>14</xdr:row>
      <xdr:rowOff>114300</xdr:rowOff>
    </xdr:from>
    <xdr:to>
      <xdr:col>11</xdr:col>
      <xdr:colOff>398321</xdr:colOff>
      <xdr:row>15</xdr:row>
      <xdr:rowOff>285750</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6275761" y="5353050"/>
          <a:ext cx="551935" cy="35242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311991</xdr:colOff>
      <xdr:row>14</xdr:row>
      <xdr:rowOff>114300</xdr:rowOff>
    </xdr:from>
    <xdr:to>
      <xdr:col>13</xdr:col>
      <xdr:colOff>398321</xdr:colOff>
      <xdr:row>16</xdr:row>
      <xdr:rowOff>0</xdr:rowOff>
    </xdr:to>
    <xdr:sp macro="" textlink="">
      <xdr:nvSpPr>
        <xdr:cNvPr id="4" name="下矢印 3">
          <a:extLst>
            <a:ext uri="{FF2B5EF4-FFF2-40B4-BE49-F238E27FC236}">
              <a16:creationId xmlns:a16="http://schemas.microsoft.com/office/drawing/2014/main" id="{00000000-0008-0000-0400-000004000000}"/>
            </a:ext>
          </a:extLst>
        </xdr:cNvPr>
        <xdr:cNvSpPr/>
      </xdr:nvSpPr>
      <xdr:spPr>
        <a:xfrm>
          <a:off x="7579566" y="5353050"/>
          <a:ext cx="629255" cy="361950"/>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378105</xdr:colOff>
      <xdr:row>14</xdr:row>
      <xdr:rowOff>122465</xdr:rowOff>
    </xdr:from>
    <xdr:to>
      <xdr:col>17</xdr:col>
      <xdr:colOff>398321</xdr:colOff>
      <xdr:row>16</xdr:row>
      <xdr:rowOff>0</xdr:rowOff>
    </xdr:to>
    <xdr:sp macro="" textlink="">
      <xdr:nvSpPr>
        <xdr:cNvPr id="5" name="下矢印 4">
          <a:extLst>
            <a:ext uri="{FF2B5EF4-FFF2-40B4-BE49-F238E27FC236}">
              <a16:creationId xmlns:a16="http://schemas.microsoft.com/office/drawing/2014/main" id="{00000000-0008-0000-0400-000005000000}"/>
            </a:ext>
          </a:extLst>
        </xdr:cNvPr>
        <xdr:cNvSpPr/>
      </xdr:nvSpPr>
      <xdr:spPr>
        <a:xfrm>
          <a:off x="10388880" y="5361215"/>
          <a:ext cx="563141" cy="3918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378105</xdr:colOff>
      <xdr:row>14</xdr:row>
      <xdr:rowOff>141515</xdr:rowOff>
    </xdr:from>
    <xdr:to>
      <xdr:col>19</xdr:col>
      <xdr:colOff>398321</xdr:colOff>
      <xdr:row>16</xdr:row>
      <xdr:rowOff>0</xdr:rowOff>
    </xdr:to>
    <xdr:sp macro="" textlink="">
      <xdr:nvSpPr>
        <xdr:cNvPr id="6" name="下矢印 5">
          <a:extLst>
            <a:ext uri="{FF2B5EF4-FFF2-40B4-BE49-F238E27FC236}">
              <a16:creationId xmlns:a16="http://schemas.microsoft.com/office/drawing/2014/main" id="{00000000-0008-0000-0400-000006000000}"/>
            </a:ext>
          </a:extLst>
        </xdr:cNvPr>
        <xdr:cNvSpPr/>
      </xdr:nvSpPr>
      <xdr:spPr>
        <a:xfrm>
          <a:off x="11760480" y="5380265"/>
          <a:ext cx="563141" cy="3918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353613</xdr:colOff>
      <xdr:row>14</xdr:row>
      <xdr:rowOff>141515</xdr:rowOff>
    </xdr:from>
    <xdr:to>
      <xdr:col>21</xdr:col>
      <xdr:colOff>398321</xdr:colOff>
      <xdr:row>16</xdr:row>
      <xdr:rowOff>0</xdr:rowOff>
    </xdr:to>
    <xdr:sp macro="" textlink="">
      <xdr:nvSpPr>
        <xdr:cNvPr id="7" name="下矢印 6">
          <a:extLst>
            <a:ext uri="{FF2B5EF4-FFF2-40B4-BE49-F238E27FC236}">
              <a16:creationId xmlns:a16="http://schemas.microsoft.com/office/drawing/2014/main" id="{00000000-0008-0000-0400-000007000000}"/>
            </a:ext>
          </a:extLst>
        </xdr:cNvPr>
        <xdr:cNvSpPr/>
      </xdr:nvSpPr>
      <xdr:spPr>
        <a:xfrm>
          <a:off x="13107588" y="5380265"/>
          <a:ext cx="587633"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394435</xdr:colOff>
      <xdr:row>14</xdr:row>
      <xdr:rowOff>141515</xdr:rowOff>
    </xdr:from>
    <xdr:to>
      <xdr:col>23</xdr:col>
      <xdr:colOff>398320</xdr:colOff>
      <xdr:row>16</xdr:row>
      <xdr:rowOff>0</xdr:rowOff>
    </xdr:to>
    <xdr:sp macro="" textlink="">
      <xdr:nvSpPr>
        <xdr:cNvPr id="8" name="下矢印 7">
          <a:extLst>
            <a:ext uri="{FF2B5EF4-FFF2-40B4-BE49-F238E27FC236}">
              <a16:creationId xmlns:a16="http://schemas.microsoft.com/office/drawing/2014/main" id="{00000000-0008-0000-0400-000008000000}"/>
            </a:ext>
          </a:extLst>
        </xdr:cNvPr>
        <xdr:cNvSpPr/>
      </xdr:nvSpPr>
      <xdr:spPr>
        <a:xfrm>
          <a:off x="14520010" y="5380265"/>
          <a:ext cx="546810"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369942</xdr:colOff>
      <xdr:row>14</xdr:row>
      <xdr:rowOff>141515</xdr:rowOff>
    </xdr:from>
    <xdr:to>
      <xdr:col>25</xdr:col>
      <xdr:colOff>398321</xdr:colOff>
      <xdr:row>16</xdr:row>
      <xdr:rowOff>0</xdr:rowOff>
    </xdr:to>
    <xdr:sp macro="" textlink="">
      <xdr:nvSpPr>
        <xdr:cNvPr id="9" name="下矢印 8">
          <a:extLst>
            <a:ext uri="{FF2B5EF4-FFF2-40B4-BE49-F238E27FC236}">
              <a16:creationId xmlns:a16="http://schemas.microsoft.com/office/drawing/2014/main" id="{00000000-0008-0000-0400-000009000000}"/>
            </a:ext>
          </a:extLst>
        </xdr:cNvPr>
        <xdr:cNvSpPr/>
      </xdr:nvSpPr>
      <xdr:spPr>
        <a:xfrm>
          <a:off x="15867117" y="5380265"/>
          <a:ext cx="571304"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383549</xdr:colOff>
      <xdr:row>14</xdr:row>
      <xdr:rowOff>141515</xdr:rowOff>
    </xdr:from>
    <xdr:to>
      <xdr:col>27</xdr:col>
      <xdr:colOff>398321</xdr:colOff>
      <xdr:row>16</xdr:row>
      <xdr:rowOff>0</xdr:rowOff>
    </xdr:to>
    <xdr:sp macro="" textlink="">
      <xdr:nvSpPr>
        <xdr:cNvPr id="12" name="下矢印 11">
          <a:extLst>
            <a:ext uri="{FF2B5EF4-FFF2-40B4-BE49-F238E27FC236}">
              <a16:creationId xmlns:a16="http://schemas.microsoft.com/office/drawing/2014/main" id="{00000000-0008-0000-0400-00000C000000}"/>
            </a:ext>
          </a:extLst>
        </xdr:cNvPr>
        <xdr:cNvSpPr/>
      </xdr:nvSpPr>
      <xdr:spPr>
        <a:xfrm>
          <a:off x="17252324" y="5380265"/>
          <a:ext cx="557697"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331585</xdr:colOff>
      <xdr:row>14</xdr:row>
      <xdr:rowOff>158833</xdr:rowOff>
    </xdr:from>
    <xdr:to>
      <xdr:col>29</xdr:col>
      <xdr:colOff>346358</xdr:colOff>
      <xdr:row>16</xdr:row>
      <xdr:rowOff>0</xdr:rowOff>
    </xdr:to>
    <xdr:sp macro="" textlink="">
      <xdr:nvSpPr>
        <xdr:cNvPr id="13" name="下矢印 12">
          <a:extLst>
            <a:ext uri="{FF2B5EF4-FFF2-40B4-BE49-F238E27FC236}">
              <a16:creationId xmlns:a16="http://schemas.microsoft.com/office/drawing/2014/main" id="{00000000-0008-0000-0400-00000D000000}"/>
            </a:ext>
          </a:extLst>
        </xdr:cNvPr>
        <xdr:cNvSpPr/>
      </xdr:nvSpPr>
      <xdr:spPr>
        <a:xfrm>
          <a:off x="18571960" y="5397583"/>
          <a:ext cx="557698"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126999</xdr:colOff>
      <xdr:row>0</xdr:row>
      <xdr:rowOff>111125</xdr:rowOff>
    </xdr:from>
    <xdr:to>
      <xdr:col>65</xdr:col>
      <xdr:colOff>533400</xdr:colOff>
      <xdr:row>7</xdr:row>
      <xdr:rowOff>0</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20650199" y="111125"/>
          <a:ext cx="6629401" cy="1285875"/>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行が足りない場合や、住戸タイプが足りない場合は</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36</xdr:col>
      <xdr:colOff>77555</xdr:colOff>
      <xdr:row>15</xdr:row>
      <xdr:rowOff>199103</xdr:rowOff>
    </xdr:from>
    <xdr:ext cx="6635750" cy="1759777"/>
    <xdr:sp macro="" textlink="">
      <xdr:nvSpPr>
        <xdr:cNvPr id="15" name="吹き出し: 四角形 14">
          <a:extLst>
            <a:ext uri="{FF2B5EF4-FFF2-40B4-BE49-F238E27FC236}">
              <a16:creationId xmlns:a16="http://schemas.microsoft.com/office/drawing/2014/main" id="{00000000-0008-0000-0400-00000F000000}"/>
            </a:ext>
          </a:extLst>
        </xdr:cNvPr>
        <xdr:cNvSpPr/>
      </xdr:nvSpPr>
      <xdr:spPr>
        <a:xfrm>
          <a:off x="21742600" y="4164967"/>
          <a:ext cx="6635750" cy="1759777"/>
        </a:xfrm>
        <a:prstGeom prst="wedgeRectCallout">
          <a:avLst>
            <a:gd name="adj1" fmla="val -58063"/>
            <a:gd name="adj2" fmla="val -828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・住戸タイプと戸数は左詰めで入力してください。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の欄は自動計算されます。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・窓番号は平面図と整合性をとって入力してください。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111125</xdr:colOff>
      <xdr:row>7</xdr:row>
      <xdr:rowOff>182732</xdr:rowOff>
    </xdr:from>
    <xdr:ext cx="6634800" cy="1092800"/>
    <xdr:sp macro="" textlink="">
      <xdr:nvSpPr>
        <xdr:cNvPr id="19" name="吹き出し: 四角形 18">
          <a:extLst>
            <a:ext uri="{FF2B5EF4-FFF2-40B4-BE49-F238E27FC236}">
              <a16:creationId xmlns:a16="http://schemas.microsoft.com/office/drawing/2014/main" id="{00000000-0008-0000-0400-000013000000}"/>
            </a:ext>
          </a:extLst>
        </xdr:cNvPr>
        <xdr:cNvSpPr/>
      </xdr:nvSpPr>
      <xdr:spPr>
        <a:xfrm>
          <a:off x="22939375" y="1579732"/>
          <a:ext cx="6634800" cy="1092800"/>
        </a:xfrm>
        <a:prstGeom prst="wedgeRectCallout">
          <a:avLst>
            <a:gd name="adj1" fmla="val -55327"/>
            <a:gd name="adj2" fmla="val -4770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・「戸数合計」が、定型様式１総括表の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「補助対象となる戸数」と一致するか確認して</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37</xdr:col>
      <xdr:colOff>20231</xdr:colOff>
      <xdr:row>28</xdr:row>
      <xdr:rowOff>189984</xdr:rowOff>
    </xdr:from>
    <xdr:ext cx="6624000" cy="725904"/>
    <xdr:sp macro="" textlink="">
      <xdr:nvSpPr>
        <xdr:cNvPr id="20" name="正方形/長方形 19">
          <a:hlinkClick xmlns:r="http://schemas.openxmlformats.org/officeDocument/2006/relationships" r:id="rId1"/>
          <a:extLst>
            <a:ext uri="{FF2B5EF4-FFF2-40B4-BE49-F238E27FC236}">
              <a16:creationId xmlns:a16="http://schemas.microsoft.com/office/drawing/2014/main" id="{00000000-0008-0000-0400-000014000000}"/>
            </a:ext>
          </a:extLst>
        </xdr:cNvPr>
        <xdr:cNvSpPr/>
      </xdr:nvSpPr>
      <xdr:spPr>
        <a:xfrm>
          <a:off x="21875776" y="7584848"/>
          <a:ext cx="6624000" cy="725904"/>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8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122796</xdr:colOff>
      <xdr:row>22</xdr:row>
      <xdr:rowOff>158854</xdr:rowOff>
    </xdr:from>
    <xdr:ext cx="6624000" cy="1282699"/>
    <xdr:sp macro="" textlink="">
      <xdr:nvSpPr>
        <xdr:cNvPr id="21" name="吹き出し: 四角形 20">
          <a:extLst>
            <a:ext uri="{FF2B5EF4-FFF2-40B4-BE49-F238E27FC236}">
              <a16:creationId xmlns:a16="http://schemas.microsoft.com/office/drawing/2014/main" id="{00000000-0008-0000-0400-000015000000}"/>
            </a:ext>
          </a:extLst>
        </xdr:cNvPr>
        <xdr:cNvSpPr/>
      </xdr:nvSpPr>
      <xdr:spPr>
        <a:xfrm>
          <a:off x="21787841" y="6064354"/>
          <a:ext cx="6624000" cy="128269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・登録番号は財団の専用ページ（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１）で公開されて</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いる「補助対象製品一覧」を参照の上、入力してくだ</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さい。</a:t>
          </a:r>
        </a:p>
      </xdr:txBody>
    </xdr:sp>
    <xdr:clientData/>
  </xdr:oneCellAnchor>
  <xdr:oneCellAnchor>
    <xdr:from>
      <xdr:col>35</xdr:col>
      <xdr:colOff>102061</xdr:colOff>
      <xdr:row>11</xdr:row>
      <xdr:rowOff>116725</xdr:rowOff>
    </xdr:from>
    <xdr:ext cx="7052888" cy="759310"/>
    <xdr:sp macro="" textlink="">
      <xdr:nvSpPr>
        <xdr:cNvPr id="22" name="吹き出し: 四角形 21">
          <a:extLst>
            <a:ext uri="{FF2B5EF4-FFF2-40B4-BE49-F238E27FC236}">
              <a16:creationId xmlns:a16="http://schemas.microsoft.com/office/drawing/2014/main" id="{00000000-0008-0000-0400-000016000000}"/>
            </a:ext>
          </a:extLst>
        </xdr:cNvPr>
        <xdr:cNvSpPr/>
      </xdr:nvSpPr>
      <xdr:spPr>
        <a:xfrm>
          <a:off x="21576606" y="2766407"/>
          <a:ext cx="7052888" cy="759310"/>
        </a:xfrm>
        <a:prstGeom prst="wedgeRectCallout">
          <a:avLst>
            <a:gd name="adj1" fmla="val -54370"/>
            <a:gd name="adj2" fmla="val -219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・住戸タイプが同じ場合で、改修する部屋が異なる場合は、</a:t>
          </a:r>
          <a:br>
            <a:rPr kumimoji="1" lang="en-US" altLang="ja-JP" sz="20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住戸タイプを分けて入力してください。</a:t>
          </a:r>
          <a:endParaRPr kumimoji="1" lang="ja-JP" altLang="en-US"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135890</xdr:colOff>
      <xdr:row>53</xdr:row>
      <xdr:rowOff>25400</xdr:rowOff>
    </xdr:from>
    <xdr:ext cx="12396578" cy="1049253"/>
    <xdr:sp macro="" textlink="">
      <xdr:nvSpPr>
        <xdr:cNvPr id="23" name="吹き出し: 四角形 22">
          <a:extLst>
            <a:ext uri="{FF2B5EF4-FFF2-40B4-BE49-F238E27FC236}">
              <a16:creationId xmlns:a16="http://schemas.microsoft.com/office/drawing/2014/main" id="{00000000-0008-0000-0400-000017000000}"/>
            </a:ext>
          </a:extLst>
        </xdr:cNvPr>
        <xdr:cNvSpPr/>
      </xdr:nvSpPr>
      <xdr:spPr>
        <a:xfrm>
          <a:off x="21747507" y="13984591"/>
          <a:ext cx="12396578" cy="1049253"/>
        </a:xfrm>
        <a:prstGeom prst="wedgeRectCallout">
          <a:avLst>
            <a:gd name="adj1" fmla="val -54490"/>
            <a:gd name="adj2" fmla="val 516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・本体型番は戸（ドア本体）の形状やデザインが確認できる番号を入力してください。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・適合番号は、公募要領</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P.10</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に記載されている</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C</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の該当する要件を必ず選択してください。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36</xdr:col>
      <xdr:colOff>151130</xdr:colOff>
      <xdr:row>57</xdr:row>
      <xdr:rowOff>213360</xdr:rowOff>
    </xdr:from>
    <xdr:ext cx="9620783" cy="740005"/>
    <xdr:sp macro="" textlink="">
      <xdr:nvSpPr>
        <xdr:cNvPr id="24" name="吹き出し: 四角形 23">
          <a:extLst>
            <a:ext uri="{FF2B5EF4-FFF2-40B4-BE49-F238E27FC236}">
              <a16:creationId xmlns:a16="http://schemas.microsoft.com/office/drawing/2014/main" id="{00000000-0008-0000-0400-000018000000}"/>
            </a:ext>
          </a:extLst>
        </xdr:cNvPr>
        <xdr:cNvSpPr/>
      </xdr:nvSpPr>
      <xdr:spPr>
        <a:xfrm>
          <a:off x="21746210" y="30426660"/>
          <a:ext cx="9620783" cy="740005"/>
        </a:xfrm>
        <a:prstGeom prst="wedgeRectCallout">
          <a:avLst>
            <a:gd name="adj1" fmla="val -55442"/>
            <a:gd name="adj2" fmla="val -108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・金額は工事費込みの税抜金額を入れてください。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editAs="oneCell">
    <xdr:from>
      <xdr:col>39</xdr:col>
      <xdr:colOff>1</xdr:colOff>
      <xdr:row>18</xdr:row>
      <xdr:rowOff>58616</xdr:rowOff>
    </xdr:from>
    <xdr:to>
      <xdr:col>41</xdr:col>
      <xdr:colOff>134132</xdr:colOff>
      <xdr:row>19</xdr:row>
      <xdr:rowOff>38686</xdr:rowOff>
    </xdr:to>
    <xdr:pic>
      <xdr:nvPicPr>
        <xdr:cNvPr id="25" name="図 24">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33170" y="4841631"/>
          <a:ext cx="502920" cy="249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58</xdr:col>
      <xdr:colOff>103908</xdr:colOff>
      <xdr:row>49</xdr:row>
      <xdr:rowOff>176530</xdr:rowOff>
    </xdr:from>
    <xdr:ext cx="9540000" cy="610549"/>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5204208" y="14850110"/>
          <a:ext cx="9540000" cy="61054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twoCellAnchor>
    <xdr:from>
      <xdr:col>59</xdr:col>
      <xdr:colOff>82205</xdr:colOff>
      <xdr:row>4</xdr:row>
      <xdr:rowOff>109334</xdr:rowOff>
    </xdr:from>
    <xdr:to>
      <xdr:col>77</xdr:col>
      <xdr:colOff>166255</xdr:colOff>
      <xdr:row>6</xdr:row>
      <xdr:rowOff>328353</xdr:rowOff>
    </xdr:to>
    <xdr:sp macro="" textlink="">
      <xdr:nvSpPr>
        <xdr:cNvPr id="3" name="吹き出し: 線 2">
          <a:extLst>
            <a:ext uri="{FF2B5EF4-FFF2-40B4-BE49-F238E27FC236}">
              <a16:creationId xmlns:a16="http://schemas.microsoft.com/office/drawing/2014/main" id="{00000000-0008-0000-0500-000003000000}"/>
            </a:ext>
          </a:extLst>
        </xdr:cNvPr>
        <xdr:cNvSpPr/>
      </xdr:nvSpPr>
      <xdr:spPr>
        <a:xfrm>
          <a:off x="15488460" y="1009879"/>
          <a:ext cx="4572922" cy="773201"/>
        </a:xfrm>
        <a:prstGeom prst="borderCallout1">
          <a:avLst>
            <a:gd name="adj1" fmla="val 7639"/>
            <a:gd name="adj2" fmla="val -1190"/>
            <a:gd name="adj3" fmla="val 126671"/>
            <a:gd name="adj4" fmla="val -53807"/>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oneCellAnchor>
    <xdr:from>
      <xdr:col>58</xdr:col>
      <xdr:colOff>0</xdr:colOff>
      <xdr:row>7</xdr:row>
      <xdr:rowOff>236798</xdr:rowOff>
    </xdr:from>
    <xdr:ext cx="9296400" cy="814188"/>
    <xdr:sp macro="" textlink="">
      <xdr:nvSpPr>
        <xdr:cNvPr id="4" name="吹き出し: 四角形 3">
          <a:extLst>
            <a:ext uri="{FF2B5EF4-FFF2-40B4-BE49-F238E27FC236}">
              <a16:creationId xmlns:a16="http://schemas.microsoft.com/office/drawing/2014/main" id="{00000000-0008-0000-0500-000004000000}"/>
            </a:ext>
          </a:extLst>
        </xdr:cNvPr>
        <xdr:cNvSpPr/>
      </xdr:nvSpPr>
      <xdr:spPr>
        <a:xfrm>
          <a:off x="15156873" y="2204143"/>
          <a:ext cx="9296400" cy="814188"/>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123421</xdr:colOff>
      <xdr:row>9</xdr:row>
      <xdr:rowOff>803794</xdr:rowOff>
    </xdr:from>
    <xdr:ext cx="9620783" cy="740005"/>
    <xdr:sp macro="" textlink="">
      <xdr:nvSpPr>
        <xdr:cNvPr id="5" name="吹き出し: 四角形 4">
          <a:extLst>
            <a:ext uri="{FF2B5EF4-FFF2-40B4-BE49-F238E27FC236}">
              <a16:creationId xmlns:a16="http://schemas.microsoft.com/office/drawing/2014/main" id="{00000000-0008-0000-0500-000005000000}"/>
            </a:ext>
          </a:extLst>
        </xdr:cNvPr>
        <xdr:cNvSpPr/>
      </xdr:nvSpPr>
      <xdr:spPr>
        <a:xfrm>
          <a:off x="15280294" y="3311467"/>
          <a:ext cx="9620783" cy="740005"/>
        </a:xfrm>
        <a:prstGeom prst="wedgeRectCallout">
          <a:avLst>
            <a:gd name="adj1" fmla="val -55209"/>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・単価は</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LED</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ランプ、工事費を含んだ金額を入力してください。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14</xdr:col>
      <xdr:colOff>402597</xdr:colOff>
      <xdr:row>14</xdr:row>
      <xdr:rowOff>114301</xdr:rowOff>
    </xdr:from>
    <xdr:to>
      <xdr:col>15</xdr:col>
      <xdr:colOff>398321</xdr:colOff>
      <xdr:row>16</xdr:row>
      <xdr:rowOff>19051</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a:off x="9041772" y="3848101"/>
          <a:ext cx="538649" cy="381000"/>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389311</xdr:colOff>
      <xdr:row>14</xdr:row>
      <xdr:rowOff>114300</xdr:rowOff>
    </xdr:from>
    <xdr:to>
      <xdr:col>11</xdr:col>
      <xdr:colOff>398321</xdr:colOff>
      <xdr:row>15</xdr:row>
      <xdr:rowOff>285750</xdr:rowOff>
    </xdr:to>
    <xdr:sp macro="" textlink="">
      <xdr:nvSpPr>
        <xdr:cNvPr id="3" name="下矢印 2">
          <a:extLst>
            <a:ext uri="{FF2B5EF4-FFF2-40B4-BE49-F238E27FC236}">
              <a16:creationId xmlns:a16="http://schemas.microsoft.com/office/drawing/2014/main" id="{00000000-0008-0000-0600-000003000000}"/>
            </a:ext>
          </a:extLst>
        </xdr:cNvPr>
        <xdr:cNvSpPr/>
      </xdr:nvSpPr>
      <xdr:spPr>
        <a:xfrm>
          <a:off x="6275761" y="3848100"/>
          <a:ext cx="551935" cy="35242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311991</xdr:colOff>
      <xdr:row>14</xdr:row>
      <xdr:rowOff>114300</xdr:rowOff>
    </xdr:from>
    <xdr:to>
      <xdr:col>13</xdr:col>
      <xdr:colOff>398321</xdr:colOff>
      <xdr:row>16</xdr:row>
      <xdr:rowOff>0</xdr:rowOff>
    </xdr:to>
    <xdr:sp macro="" textlink="">
      <xdr:nvSpPr>
        <xdr:cNvPr id="4" name="下矢印 3">
          <a:extLst>
            <a:ext uri="{FF2B5EF4-FFF2-40B4-BE49-F238E27FC236}">
              <a16:creationId xmlns:a16="http://schemas.microsoft.com/office/drawing/2014/main" id="{00000000-0008-0000-0600-000004000000}"/>
            </a:ext>
          </a:extLst>
        </xdr:cNvPr>
        <xdr:cNvSpPr/>
      </xdr:nvSpPr>
      <xdr:spPr>
        <a:xfrm>
          <a:off x="7579566" y="3848100"/>
          <a:ext cx="629255" cy="361950"/>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378105</xdr:colOff>
      <xdr:row>14</xdr:row>
      <xdr:rowOff>122465</xdr:rowOff>
    </xdr:from>
    <xdr:to>
      <xdr:col>17</xdr:col>
      <xdr:colOff>398321</xdr:colOff>
      <xdr:row>16</xdr:row>
      <xdr:rowOff>38100</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10388880" y="3856265"/>
          <a:ext cx="563141" cy="3918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378105</xdr:colOff>
      <xdr:row>14</xdr:row>
      <xdr:rowOff>141515</xdr:rowOff>
    </xdr:from>
    <xdr:to>
      <xdr:col>19</xdr:col>
      <xdr:colOff>398321</xdr:colOff>
      <xdr:row>16</xdr:row>
      <xdr:rowOff>57150</xdr:rowOff>
    </xdr:to>
    <xdr:sp macro="" textlink="">
      <xdr:nvSpPr>
        <xdr:cNvPr id="6" name="下矢印 5">
          <a:extLst>
            <a:ext uri="{FF2B5EF4-FFF2-40B4-BE49-F238E27FC236}">
              <a16:creationId xmlns:a16="http://schemas.microsoft.com/office/drawing/2014/main" id="{00000000-0008-0000-0600-000006000000}"/>
            </a:ext>
          </a:extLst>
        </xdr:cNvPr>
        <xdr:cNvSpPr/>
      </xdr:nvSpPr>
      <xdr:spPr>
        <a:xfrm>
          <a:off x="11760480" y="3875315"/>
          <a:ext cx="563141" cy="3918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353613</xdr:colOff>
      <xdr:row>14</xdr:row>
      <xdr:rowOff>141515</xdr:rowOff>
    </xdr:from>
    <xdr:to>
      <xdr:col>21</xdr:col>
      <xdr:colOff>398321</xdr:colOff>
      <xdr:row>16</xdr:row>
      <xdr:rowOff>19050</xdr:rowOff>
    </xdr:to>
    <xdr:sp macro="" textlink="">
      <xdr:nvSpPr>
        <xdr:cNvPr id="7" name="下矢印 6">
          <a:extLst>
            <a:ext uri="{FF2B5EF4-FFF2-40B4-BE49-F238E27FC236}">
              <a16:creationId xmlns:a16="http://schemas.microsoft.com/office/drawing/2014/main" id="{00000000-0008-0000-0600-000007000000}"/>
            </a:ext>
          </a:extLst>
        </xdr:cNvPr>
        <xdr:cNvSpPr/>
      </xdr:nvSpPr>
      <xdr:spPr>
        <a:xfrm>
          <a:off x="13107588" y="3875315"/>
          <a:ext cx="587633"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394435</xdr:colOff>
      <xdr:row>14</xdr:row>
      <xdr:rowOff>141515</xdr:rowOff>
    </xdr:from>
    <xdr:to>
      <xdr:col>23</xdr:col>
      <xdr:colOff>398320</xdr:colOff>
      <xdr:row>16</xdr:row>
      <xdr:rowOff>19050</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14520010" y="3875315"/>
          <a:ext cx="546810"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369942</xdr:colOff>
      <xdr:row>14</xdr:row>
      <xdr:rowOff>141515</xdr:rowOff>
    </xdr:from>
    <xdr:to>
      <xdr:col>25</xdr:col>
      <xdr:colOff>398321</xdr:colOff>
      <xdr:row>16</xdr:row>
      <xdr:rowOff>19050</xdr:rowOff>
    </xdr:to>
    <xdr:sp macro="" textlink="">
      <xdr:nvSpPr>
        <xdr:cNvPr id="9" name="下矢印 8">
          <a:extLst>
            <a:ext uri="{FF2B5EF4-FFF2-40B4-BE49-F238E27FC236}">
              <a16:creationId xmlns:a16="http://schemas.microsoft.com/office/drawing/2014/main" id="{00000000-0008-0000-0600-000009000000}"/>
            </a:ext>
          </a:extLst>
        </xdr:cNvPr>
        <xdr:cNvSpPr/>
      </xdr:nvSpPr>
      <xdr:spPr>
        <a:xfrm>
          <a:off x="15867117" y="3875315"/>
          <a:ext cx="571304"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383549</xdr:colOff>
      <xdr:row>14</xdr:row>
      <xdr:rowOff>141515</xdr:rowOff>
    </xdr:from>
    <xdr:to>
      <xdr:col>27</xdr:col>
      <xdr:colOff>398321</xdr:colOff>
      <xdr:row>16</xdr:row>
      <xdr:rowOff>19050</xdr:rowOff>
    </xdr:to>
    <xdr:sp macro="" textlink="">
      <xdr:nvSpPr>
        <xdr:cNvPr id="10" name="下矢印 11">
          <a:extLst>
            <a:ext uri="{FF2B5EF4-FFF2-40B4-BE49-F238E27FC236}">
              <a16:creationId xmlns:a16="http://schemas.microsoft.com/office/drawing/2014/main" id="{00000000-0008-0000-0600-00000A000000}"/>
            </a:ext>
          </a:extLst>
        </xdr:cNvPr>
        <xdr:cNvSpPr/>
      </xdr:nvSpPr>
      <xdr:spPr>
        <a:xfrm>
          <a:off x="17252324" y="3875315"/>
          <a:ext cx="557697"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331585</xdr:colOff>
      <xdr:row>14</xdr:row>
      <xdr:rowOff>158833</xdr:rowOff>
    </xdr:from>
    <xdr:to>
      <xdr:col>29</xdr:col>
      <xdr:colOff>346358</xdr:colOff>
      <xdr:row>16</xdr:row>
      <xdr:rowOff>36368</xdr:rowOff>
    </xdr:to>
    <xdr:sp macro="" textlink="">
      <xdr:nvSpPr>
        <xdr:cNvPr id="11" name="下矢印 12">
          <a:extLst>
            <a:ext uri="{FF2B5EF4-FFF2-40B4-BE49-F238E27FC236}">
              <a16:creationId xmlns:a16="http://schemas.microsoft.com/office/drawing/2014/main" id="{00000000-0008-0000-0600-00000B000000}"/>
            </a:ext>
          </a:extLst>
        </xdr:cNvPr>
        <xdr:cNvSpPr/>
      </xdr:nvSpPr>
      <xdr:spPr>
        <a:xfrm>
          <a:off x="18571960" y="3892633"/>
          <a:ext cx="557698" cy="353785"/>
        </a:xfrm>
        <a:prstGeom prst="down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127000</xdr:colOff>
      <xdr:row>0</xdr:row>
      <xdr:rowOff>111125</xdr:rowOff>
    </xdr:from>
    <xdr:to>
      <xdr:col>63</xdr:col>
      <xdr:colOff>550333</xdr:colOff>
      <xdr:row>8</xdr:row>
      <xdr:rowOff>158750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22996525" y="111125"/>
          <a:ext cx="6024033" cy="1743075"/>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行が足りない場合や、住戸タイプが足りない場合は</a:t>
          </a:r>
          <a:r>
            <a:rPr kumimoji="1" lang="ja-JP" altLang="en-US" sz="2000" b="1" u="sng">
              <a:solidFill>
                <a:srgbClr val="FF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rgbClr val="FF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en-US" altLang="ja-JP" sz="2000">
              <a:solidFill>
                <a:srgbClr val="FF0000"/>
              </a:solidFill>
              <a:latin typeface="HGｺﾞｼｯｸM" panose="020B0609000000000000" pitchFamily="49" charset="-128"/>
              <a:ea typeface="HGｺﾞｼｯｸM" panose="020B0609000000000000" pitchFamily="49" charset="-128"/>
            </a:rPr>
            <a:t>※</a:t>
          </a:r>
          <a:r>
            <a:rPr kumimoji="1" lang="ja-JP" altLang="en-US" sz="2000">
              <a:solidFill>
                <a:srgbClr val="FF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twoCellAnchor>
  <xdr:oneCellAnchor>
    <xdr:from>
      <xdr:col>35</xdr:col>
      <xdr:colOff>142875</xdr:colOff>
      <xdr:row>15</xdr:row>
      <xdr:rowOff>72554</xdr:rowOff>
    </xdr:from>
    <xdr:ext cx="6635750" cy="2093265"/>
    <xdr:sp macro="" textlink="">
      <xdr:nvSpPr>
        <xdr:cNvPr id="13" name="吹き出し: 四角形 12">
          <a:extLst>
            <a:ext uri="{FF2B5EF4-FFF2-40B4-BE49-F238E27FC236}">
              <a16:creationId xmlns:a16="http://schemas.microsoft.com/office/drawing/2014/main" id="{00000000-0008-0000-0600-00000D000000}"/>
            </a:ext>
          </a:extLst>
        </xdr:cNvPr>
        <xdr:cNvSpPr/>
      </xdr:nvSpPr>
      <xdr:spPr>
        <a:xfrm>
          <a:off x="23012400" y="3987329"/>
          <a:ext cx="6635750" cy="2093265"/>
        </a:xfrm>
        <a:prstGeom prst="wedgeRectCallout">
          <a:avLst>
            <a:gd name="adj1" fmla="val -56452"/>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・住戸タイプと戸数は左詰めで記入してください。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の欄は自動計算されます。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・窓番号は平面図、ガラス番号は姿図と整合性を</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とって記入してください。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editAs="oneCell">
    <xdr:from>
      <xdr:col>37</xdr:col>
      <xdr:colOff>95249</xdr:colOff>
      <xdr:row>17</xdr:row>
      <xdr:rowOff>232832</xdr:rowOff>
    </xdr:from>
    <xdr:to>
      <xdr:col>41</xdr:col>
      <xdr:colOff>21166</xdr:colOff>
      <xdr:row>18</xdr:row>
      <xdr:rowOff>220270</xdr:rowOff>
    </xdr:to>
    <xdr:pic>
      <xdr:nvPicPr>
        <xdr:cNvPr id="14" name="図 13">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64824" y="4719107"/>
          <a:ext cx="726017" cy="320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35</xdr:col>
      <xdr:colOff>142875</xdr:colOff>
      <xdr:row>24</xdr:row>
      <xdr:rowOff>174625</xdr:rowOff>
    </xdr:from>
    <xdr:ext cx="9594415" cy="1759777"/>
    <xdr:sp macro="" textlink="">
      <xdr:nvSpPr>
        <xdr:cNvPr id="15" name="吹き出し: 四角形 14">
          <a:extLst>
            <a:ext uri="{FF2B5EF4-FFF2-40B4-BE49-F238E27FC236}">
              <a16:creationId xmlns:a16="http://schemas.microsoft.com/office/drawing/2014/main" id="{00000000-0008-0000-0600-00000F000000}"/>
            </a:ext>
          </a:extLst>
        </xdr:cNvPr>
        <xdr:cNvSpPr/>
      </xdr:nvSpPr>
      <xdr:spPr>
        <a:xfrm>
          <a:off x="23012400" y="6594475"/>
          <a:ext cx="9594415" cy="1759777"/>
        </a:xfrm>
        <a:prstGeom prst="wedgeRectCallout">
          <a:avLst>
            <a:gd name="adj1" fmla="val -54370"/>
            <a:gd name="adj2" fmla="val -219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・型番未登録の製品をご記入いただく場合</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「財団掲載型番」のセルには次のコードをご記入ください。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rgbClr val="FF0000"/>
              </a:solidFill>
              <a:latin typeface="HGｺﾞｼｯｸM" panose="020B0609000000000000" pitchFamily="49" charset="-128"/>
              <a:ea typeface="HGｺﾞｼｯｸM" panose="020B0609000000000000" pitchFamily="49" charset="-128"/>
            </a:rPr>
            <a:t>G1</a:t>
          </a:r>
          <a:r>
            <a:rPr kumimoji="1" lang="ja-JP" altLang="en-US" sz="2000">
              <a:solidFill>
                <a:srgbClr val="FF0000"/>
              </a:solidFill>
              <a:latin typeface="HGｺﾞｼｯｸM" panose="020B0609000000000000" pitchFamily="49" charset="-128"/>
              <a:ea typeface="HGｺﾞｼｯｸM" panose="020B0609000000000000" pitchFamily="49" charset="-128"/>
            </a:rPr>
            <a:t>グレードの製品　</a:t>
          </a:r>
          <a:r>
            <a:rPr kumimoji="1" lang="en-US" altLang="ja-JP" sz="2000">
              <a:solidFill>
                <a:srgbClr val="FF0000"/>
              </a:solidFill>
              <a:latin typeface="HGｺﾞｼｯｸM" panose="020B0609000000000000" pitchFamily="49" charset="-128"/>
              <a:ea typeface="HGｺﾞｼｯｸM" panose="020B0609000000000000" pitchFamily="49" charset="-128"/>
            </a:rPr>
            <a:t>G8888881</a:t>
          </a: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rgbClr val="FF0000"/>
              </a:solidFill>
              <a:latin typeface="HGｺﾞｼｯｸM" panose="020B0609000000000000" pitchFamily="49" charset="-128"/>
              <a:ea typeface="HGｺﾞｼｯｸM" panose="020B0609000000000000" pitchFamily="49" charset="-128"/>
            </a:rPr>
            <a:t>G2</a:t>
          </a:r>
          <a:r>
            <a:rPr kumimoji="1" lang="ja-JP" altLang="en-US" sz="2000">
              <a:solidFill>
                <a:srgbClr val="FF0000"/>
              </a:solidFill>
              <a:latin typeface="HGｺﾞｼｯｸM" panose="020B0609000000000000" pitchFamily="49" charset="-128"/>
              <a:ea typeface="HGｺﾞｼｯｸM" panose="020B0609000000000000" pitchFamily="49" charset="-128"/>
            </a:rPr>
            <a:t>グレードの製品　</a:t>
          </a:r>
          <a:r>
            <a:rPr kumimoji="1" lang="en-US" altLang="ja-JP" sz="2000">
              <a:solidFill>
                <a:srgbClr val="FF0000"/>
              </a:solidFill>
              <a:latin typeface="HGｺﾞｼｯｸM" panose="020B0609000000000000" pitchFamily="49" charset="-128"/>
              <a:ea typeface="HGｺﾞｼｯｸM" panose="020B0609000000000000" pitchFamily="49" charset="-128"/>
            </a:rPr>
            <a:t>G8888882	</a:t>
          </a:r>
          <a:endParaRPr kumimoji="1" lang="ja-JP" altLang="en-US"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127000</xdr:colOff>
      <xdr:row>47</xdr:row>
      <xdr:rowOff>0</xdr:rowOff>
    </xdr:from>
    <xdr:ext cx="9594415" cy="1759777"/>
    <xdr:sp macro="" textlink="">
      <xdr:nvSpPr>
        <xdr:cNvPr id="16" name="吹き出し: 四角形 15">
          <a:extLst>
            <a:ext uri="{FF2B5EF4-FFF2-40B4-BE49-F238E27FC236}">
              <a16:creationId xmlns:a16="http://schemas.microsoft.com/office/drawing/2014/main" id="{00000000-0008-0000-0600-000010000000}"/>
            </a:ext>
          </a:extLst>
        </xdr:cNvPr>
        <xdr:cNvSpPr/>
      </xdr:nvSpPr>
      <xdr:spPr>
        <a:xfrm>
          <a:off x="22996525" y="12515850"/>
          <a:ext cx="9594415" cy="1759777"/>
        </a:xfrm>
        <a:prstGeom prst="wedgeRectCallout">
          <a:avLst>
            <a:gd name="adj1" fmla="val -54370"/>
            <a:gd name="adj2" fmla="val -219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・型番未登録の製品をご記入いただく場合</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「財団掲載型番」のセルには次のコードをご記入ください。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rgbClr val="FF0000"/>
              </a:solidFill>
              <a:latin typeface="HGｺﾞｼｯｸM" panose="020B0609000000000000" pitchFamily="49" charset="-128"/>
              <a:ea typeface="HGｺﾞｼｯｸM" panose="020B0609000000000000" pitchFamily="49" charset="-128"/>
            </a:rPr>
            <a:t>G1</a:t>
          </a:r>
          <a:r>
            <a:rPr kumimoji="1" lang="ja-JP" altLang="en-US" sz="2000">
              <a:solidFill>
                <a:srgbClr val="FF0000"/>
              </a:solidFill>
              <a:latin typeface="HGｺﾞｼｯｸM" panose="020B0609000000000000" pitchFamily="49" charset="-128"/>
              <a:ea typeface="HGｺﾞｼｯｸM" panose="020B0609000000000000" pitchFamily="49" charset="-128"/>
            </a:rPr>
            <a:t>グレードの製品　</a:t>
          </a:r>
          <a:r>
            <a:rPr kumimoji="1" lang="en-US" altLang="ja-JP" sz="2000">
              <a:solidFill>
                <a:srgbClr val="FF0000"/>
              </a:solidFill>
              <a:latin typeface="HGｺﾞｼｯｸM" panose="020B0609000000000000" pitchFamily="49" charset="-128"/>
              <a:ea typeface="HGｺﾞｼｯｸM" panose="020B0609000000000000" pitchFamily="49" charset="-128"/>
            </a:rPr>
            <a:t>G9999991</a:t>
          </a: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rgbClr val="FF0000"/>
              </a:solidFill>
              <a:latin typeface="HGｺﾞｼｯｸM" panose="020B0609000000000000" pitchFamily="49" charset="-128"/>
              <a:ea typeface="HGｺﾞｼｯｸM" panose="020B0609000000000000" pitchFamily="49" charset="-128"/>
            </a:rPr>
            <a:t>G2</a:t>
          </a:r>
          <a:r>
            <a:rPr kumimoji="1" lang="ja-JP" altLang="en-US" sz="2000">
              <a:solidFill>
                <a:srgbClr val="FF0000"/>
              </a:solidFill>
              <a:latin typeface="HGｺﾞｼｯｸM" panose="020B0609000000000000" pitchFamily="49" charset="-128"/>
              <a:ea typeface="HGｺﾞｼｯｸM" panose="020B0609000000000000" pitchFamily="49" charset="-128"/>
            </a:rPr>
            <a:t>グレードの製品　</a:t>
          </a:r>
          <a:r>
            <a:rPr kumimoji="1" lang="en-US" altLang="ja-JP" sz="2000">
              <a:solidFill>
                <a:srgbClr val="FF0000"/>
              </a:solidFill>
              <a:latin typeface="HGｺﾞｼｯｸM" panose="020B0609000000000000" pitchFamily="49" charset="-128"/>
              <a:ea typeface="HGｺﾞｼｯｸM" panose="020B0609000000000000" pitchFamily="49" charset="-128"/>
            </a:rPr>
            <a:t>G9999992	</a:t>
          </a:r>
          <a:endParaRPr kumimoji="1" lang="ja-JP" altLang="en-US"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127000</xdr:colOff>
      <xdr:row>76</xdr:row>
      <xdr:rowOff>246119</xdr:rowOff>
    </xdr:from>
    <xdr:ext cx="9594415" cy="1426288"/>
    <xdr:sp macro="" textlink="">
      <xdr:nvSpPr>
        <xdr:cNvPr id="17" name="吹き出し: 四角形 16">
          <a:extLst>
            <a:ext uri="{FF2B5EF4-FFF2-40B4-BE49-F238E27FC236}">
              <a16:creationId xmlns:a16="http://schemas.microsoft.com/office/drawing/2014/main" id="{00000000-0008-0000-0600-000011000000}"/>
            </a:ext>
          </a:extLst>
        </xdr:cNvPr>
        <xdr:cNvSpPr/>
      </xdr:nvSpPr>
      <xdr:spPr>
        <a:xfrm>
          <a:off x="22996525" y="20391494"/>
          <a:ext cx="9594415" cy="1426288"/>
        </a:xfrm>
        <a:prstGeom prst="wedgeRectCallout">
          <a:avLst>
            <a:gd name="adj1" fmla="val -54370"/>
            <a:gd name="adj2" fmla="val -219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・型番未登録の製品をご記入いただく場合</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「財団掲載型番」のセルには次のコードをご記入ください。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rgbClr val="FF0000"/>
              </a:solidFill>
              <a:latin typeface="HGｺﾞｼｯｸM" panose="020B0609000000000000" pitchFamily="49" charset="-128"/>
              <a:ea typeface="HGｺﾞｼｯｸM" panose="020B0609000000000000" pitchFamily="49" charset="-128"/>
            </a:rPr>
            <a:t>W5</a:t>
          </a:r>
          <a:r>
            <a:rPr kumimoji="1" lang="ja-JP" altLang="en-US" sz="2000">
              <a:solidFill>
                <a:srgbClr val="FF0000"/>
              </a:solidFill>
              <a:latin typeface="HGｺﾞｼｯｸM" panose="020B0609000000000000" pitchFamily="49" charset="-128"/>
              <a:ea typeface="HGｺﾞｼｯｸM" panose="020B0609000000000000" pitchFamily="49" charset="-128"/>
            </a:rPr>
            <a:t>グレードの製品　</a:t>
          </a:r>
          <a:r>
            <a:rPr kumimoji="1" lang="en-US" altLang="ja-JP" sz="2000">
              <a:solidFill>
                <a:srgbClr val="FF0000"/>
              </a:solidFill>
              <a:latin typeface="HGｺﾞｼｯｸM" panose="020B0609000000000000" pitchFamily="49" charset="-128"/>
              <a:ea typeface="HGｺﾞｼｯｸM" panose="020B0609000000000000" pitchFamily="49" charset="-128"/>
            </a:rPr>
            <a:t>W99999995</a:t>
          </a:r>
        </a:p>
      </xdr:txBody>
    </xdr:sp>
    <xdr:clientData/>
  </xdr:oneCellAnchor>
  <xdr:oneCellAnchor>
    <xdr:from>
      <xdr:col>35</xdr:col>
      <xdr:colOff>127000</xdr:colOff>
      <xdr:row>91</xdr:row>
      <xdr:rowOff>230244</xdr:rowOff>
    </xdr:from>
    <xdr:ext cx="9594415" cy="1426288"/>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22996525" y="24395169"/>
          <a:ext cx="9594415" cy="1426288"/>
        </a:xfrm>
        <a:prstGeom prst="wedgeRectCallout">
          <a:avLst>
            <a:gd name="adj1" fmla="val -54370"/>
            <a:gd name="adj2" fmla="val -219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・型番未登録の製品をご記入いただく場合</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「財団掲載型番」のセルには次のコードをご記入ください。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rgbClr val="FF0000"/>
              </a:solidFill>
              <a:latin typeface="HGｺﾞｼｯｸM" panose="020B0609000000000000" pitchFamily="49" charset="-128"/>
              <a:ea typeface="HGｺﾞｼｯｸM" panose="020B0609000000000000" pitchFamily="49" charset="-128"/>
            </a:rPr>
            <a:t>W6</a:t>
          </a:r>
          <a:r>
            <a:rPr kumimoji="1" lang="ja-JP" altLang="en-US" sz="2000">
              <a:solidFill>
                <a:srgbClr val="FF0000"/>
              </a:solidFill>
              <a:latin typeface="HGｺﾞｼｯｸM" panose="020B0609000000000000" pitchFamily="49" charset="-128"/>
              <a:ea typeface="HGｺﾞｼｯｸM" panose="020B0609000000000000" pitchFamily="49" charset="-128"/>
            </a:rPr>
            <a:t>グレードの製品　</a:t>
          </a:r>
          <a:r>
            <a:rPr kumimoji="1" lang="en-US" altLang="ja-JP" sz="2000">
              <a:solidFill>
                <a:srgbClr val="FF0000"/>
              </a:solidFill>
              <a:latin typeface="HGｺﾞｼｯｸM" panose="020B0609000000000000" pitchFamily="49" charset="-128"/>
              <a:ea typeface="HGｺﾞｼｯｸM" panose="020B0609000000000000" pitchFamily="49" charset="-128"/>
            </a:rPr>
            <a:t>W99999996</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CB8B-F2FF-4450-885C-4EB0E73D985F}">
  <sheetPr codeName="Sheet4">
    <tabColor theme="1"/>
  </sheetPr>
  <dimension ref="A1"/>
  <sheetViews>
    <sheetView workbookViewId="0">
      <selection sqref="A1:XFD1048576"/>
    </sheetView>
  </sheetViews>
  <sheetFormatPr defaultColWidth="9" defaultRowHeight="13" x14ac:dyDescent="0.2"/>
  <cols>
    <col min="1" max="16384" width="9" style="238"/>
  </cols>
  <sheetData/>
  <phoneticPr fontId="58"/>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A554-48FF-4EEE-AF5F-DB04E226322C}">
  <dimension ref="B1:G24"/>
  <sheetViews>
    <sheetView showGridLines="0" zoomScale="90" zoomScaleNormal="90" workbookViewId="0">
      <selection activeCell="B3" sqref="B3"/>
    </sheetView>
  </sheetViews>
  <sheetFormatPr defaultRowHeight="13" x14ac:dyDescent="0.2"/>
  <cols>
    <col min="1" max="1" width="5.81640625" style="483" customWidth="1"/>
    <col min="2" max="2" width="10.54296875" style="483" customWidth="1"/>
    <col min="3" max="3" width="29.453125" style="483" customWidth="1"/>
    <col min="4" max="4" width="17.36328125" style="483" customWidth="1"/>
    <col min="5" max="5" width="14.54296875" style="483" customWidth="1"/>
    <col min="6" max="6" width="10" style="483" customWidth="1"/>
    <col min="7" max="7" width="10.36328125" style="483" customWidth="1"/>
    <col min="8" max="16384" width="8.7265625" style="483"/>
  </cols>
  <sheetData>
    <row r="1" spans="2:7" ht="32.5" customHeight="1" x14ac:dyDescent="0.2">
      <c r="B1" s="498" t="s">
        <v>207</v>
      </c>
      <c r="C1" s="498"/>
      <c r="D1" s="498"/>
      <c r="E1" s="498"/>
      <c r="F1" s="498"/>
      <c r="G1" s="498"/>
    </row>
    <row r="2" spans="2:7" ht="32.5" customHeight="1" x14ac:dyDescent="0.2">
      <c r="B2" s="484" t="s">
        <v>262</v>
      </c>
      <c r="C2" s="482"/>
      <c r="D2" s="482"/>
      <c r="E2" s="482"/>
      <c r="F2" s="482"/>
      <c r="G2" s="482"/>
    </row>
    <row r="3" spans="2:7" ht="18" customHeight="1" x14ac:dyDescent="0.2">
      <c r="B3" s="485"/>
      <c r="C3" s="485"/>
      <c r="D3" s="485"/>
      <c r="E3" s="485"/>
      <c r="G3" s="486" t="s">
        <v>208</v>
      </c>
    </row>
    <row r="4" spans="2:7" ht="43.5" customHeight="1" x14ac:dyDescent="0.2">
      <c r="B4" s="499" t="s">
        <v>209</v>
      </c>
      <c r="C4" s="499" t="s">
        <v>210</v>
      </c>
      <c r="D4" s="499" t="s">
        <v>211</v>
      </c>
      <c r="E4" s="499" t="s">
        <v>212</v>
      </c>
      <c r="F4" s="499" t="s">
        <v>213</v>
      </c>
      <c r="G4" s="499" t="s">
        <v>214</v>
      </c>
    </row>
    <row r="5" spans="2:7" ht="43.5" customHeight="1" thickBot="1" x14ac:dyDescent="0.25">
      <c r="B5" s="500"/>
      <c r="C5" s="500"/>
      <c r="D5" s="500"/>
      <c r="E5" s="501"/>
      <c r="F5" s="501"/>
      <c r="G5" s="501"/>
    </row>
    <row r="6" spans="2:7" ht="43.5" customHeight="1" thickBot="1" x14ac:dyDescent="0.25">
      <c r="B6" s="487" t="s">
        <v>215</v>
      </c>
      <c r="C6" s="487" t="s">
        <v>216</v>
      </c>
      <c r="D6" s="487" t="s">
        <v>217</v>
      </c>
      <c r="E6" s="488" t="s">
        <v>218</v>
      </c>
      <c r="F6" s="487" t="s">
        <v>219</v>
      </c>
      <c r="G6" s="489"/>
    </row>
    <row r="7" spans="2:7" ht="43.5" customHeight="1" thickBot="1" x14ac:dyDescent="0.25">
      <c r="B7" s="488" t="s">
        <v>220</v>
      </c>
      <c r="C7" s="487" t="s">
        <v>221</v>
      </c>
      <c r="D7" s="487" t="s">
        <v>222</v>
      </c>
      <c r="E7" s="493" t="s">
        <v>223</v>
      </c>
      <c r="F7" s="487" t="s">
        <v>219</v>
      </c>
      <c r="G7" s="489"/>
    </row>
    <row r="8" spans="2:7" ht="43.5" customHeight="1" thickBot="1" x14ac:dyDescent="0.25">
      <c r="B8" s="487" t="s">
        <v>224</v>
      </c>
      <c r="C8" s="487" t="s">
        <v>225</v>
      </c>
      <c r="D8" s="487" t="s">
        <v>226</v>
      </c>
      <c r="E8" s="493"/>
      <c r="F8" s="487" t="s">
        <v>219</v>
      </c>
      <c r="G8" s="489"/>
    </row>
    <row r="9" spans="2:7" ht="43.5" customHeight="1" thickBot="1" x14ac:dyDescent="0.25">
      <c r="B9" s="487" t="s">
        <v>227</v>
      </c>
      <c r="C9" s="487" t="s">
        <v>228</v>
      </c>
      <c r="D9" s="487" t="s">
        <v>229</v>
      </c>
      <c r="E9" s="494"/>
      <c r="F9" s="487" t="s">
        <v>219</v>
      </c>
      <c r="G9" s="489"/>
    </row>
    <row r="10" spans="2:7" ht="43.5" customHeight="1" thickBot="1" x14ac:dyDescent="0.25">
      <c r="B10" s="487" t="s">
        <v>230</v>
      </c>
      <c r="C10" s="487" t="s">
        <v>231</v>
      </c>
      <c r="D10" s="487" t="s">
        <v>232</v>
      </c>
      <c r="E10" s="495" t="s">
        <v>233</v>
      </c>
      <c r="F10" s="490" t="s">
        <v>234</v>
      </c>
      <c r="G10" s="489"/>
    </row>
    <row r="11" spans="2:7" ht="43.5" customHeight="1" thickBot="1" x14ac:dyDescent="0.25">
      <c r="B11" s="487" t="s">
        <v>235</v>
      </c>
      <c r="C11" s="487" t="s">
        <v>236</v>
      </c>
      <c r="D11" s="487" t="s">
        <v>232</v>
      </c>
      <c r="E11" s="496"/>
      <c r="F11" s="487" t="s">
        <v>234</v>
      </c>
      <c r="G11" s="489"/>
    </row>
    <row r="12" spans="2:7" ht="43.5" customHeight="1" thickBot="1" x14ac:dyDescent="0.25">
      <c r="B12" s="487" t="s">
        <v>237</v>
      </c>
      <c r="C12" s="487" t="s">
        <v>238</v>
      </c>
      <c r="D12" s="487" t="s">
        <v>232</v>
      </c>
      <c r="E12" s="496"/>
      <c r="F12" s="491" t="s">
        <v>219</v>
      </c>
      <c r="G12" s="489"/>
    </row>
    <row r="13" spans="2:7" ht="43.5" customHeight="1" thickBot="1" x14ac:dyDescent="0.25">
      <c r="B13" s="487" t="s">
        <v>239</v>
      </c>
      <c r="C13" s="487" t="s">
        <v>240</v>
      </c>
      <c r="D13" s="487" t="s">
        <v>232</v>
      </c>
      <c r="E13" s="496"/>
      <c r="F13" s="487" t="s">
        <v>234</v>
      </c>
      <c r="G13" s="489"/>
    </row>
    <row r="14" spans="2:7" ht="43.5" customHeight="1" thickBot="1" x14ac:dyDescent="0.25">
      <c r="B14" s="487" t="s">
        <v>241</v>
      </c>
      <c r="C14" s="487" t="s">
        <v>242</v>
      </c>
      <c r="D14" s="487" t="s">
        <v>232</v>
      </c>
      <c r="E14" s="496"/>
      <c r="F14" s="487" t="s">
        <v>234</v>
      </c>
      <c r="G14" s="489"/>
    </row>
    <row r="15" spans="2:7" ht="43.5" customHeight="1" thickBot="1" x14ac:dyDescent="0.25">
      <c r="B15" s="487" t="s">
        <v>243</v>
      </c>
      <c r="C15" s="487" t="s">
        <v>244</v>
      </c>
      <c r="D15" s="487" t="s">
        <v>232</v>
      </c>
      <c r="E15" s="496"/>
      <c r="F15" s="487" t="s">
        <v>234</v>
      </c>
      <c r="G15" s="489"/>
    </row>
    <row r="16" spans="2:7" ht="43.5" customHeight="1" thickBot="1" x14ac:dyDescent="0.25">
      <c r="B16" s="487" t="s">
        <v>245</v>
      </c>
      <c r="C16" s="487" t="s">
        <v>246</v>
      </c>
      <c r="D16" s="487" t="s">
        <v>232</v>
      </c>
      <c r="E16" s="496"/>
      <c r="F16" s="487" t="s">
        <v>247</v>
      </c>
      <c r="G16" s="489"/>
    </row>
    <row r="17" spans="2:7" ht="43.5" customHeight="1" thickBot="1" x14ac:dyDescent="0.25">
      <c r="B17" s="488" t="s">
        <v>248</v>
      </c>
      <c r="C17" s="488" t="s">
        <v>249</v>
      </c>
      <c r="D17" s="488" t="s">
        <v>232</v>
      </c>
      <c r="E17" s="496"/>
      <c r="F17" s="488" t="s">
        <v>234</v>
      </c>
      <c r="G17" s="489"/>
    </row>
    <row r="18" spans="2:7" ht="43.5" customHeight="1" thickBot="1" x14ac:dyDescent="0.25">
      <c r="B18" s="487" t="s">
        <v>256</v>
      </c>
      <c r="C18" s="487" t="s">
        <v>251</v>
      </c>
      <c r="D18" s="487" t="s">
        <v>252</v>
      </c>
      <c r="E18" s="496"/>
      <c r="F18" s="492" t="s">
        <v>219</v>
      </c>
      <c r="G18" s="489"/>
    </row>
    <row r="19" spans="2:7" ht="43.5" customHeight="1" thickBot="1" x14ac:dyDescent="0.25">
      <c r="B19" s="487" t="s">
        <v>250</v>
      </c>
      <c r="C19" s="487" t="s">
        <v>254</v>
      </c>
      <c r="D19" s="487" t="s">
        <v>232</v>
      </c>
      <c r="E19" s="496"/>
      <c r="F19" s="492" t="s">
        <v>234</v>
      </c>
      <c r="G19" s="489"/>
    </row>
    <row r="20" spans="2:7" ht="43.5" customHeight="1" thickBot="1" x14ac:dyDescent="0.25">
      <c r="B20" s="487" t="s">
        <v>253</v>
      </c>
      <c r="C20" s="487" t="s">
        <v>255</v>
      </c>
      <c r="D20" s="487" t="s">
        <v>232</v>
      </c>
      <c r="E20" s="497"/>
      <c r="F20" s="492" t="s">
        <v>234</v>
      </c>
      <c r="G20" s="489"/>
    </row>
    <row r="21" spans="2:7" ht="43.5" customHeight="1" x14ac:dyDescent="0.2"/>
    <row r="22" spans="2:7" ht="43.5" customHeight="1" x14ac:dyDescent="0.2"/>
    <row r="23" spans="2:7" ht="43.5" customHeight="1" x14ac:dyDescent="0.2"/>
    <row r="24" spans="2:7" ht="43.5" customHeight="1" x14ac:dyDescent="0.2"/>
  </sheetData>
  <mergeCells count="9">
    <mergeCell ref="E7:E9"/>
    <mergeCell ref="E10:E20"/>
    <mergeCell ref="B1:G1"/>
    <mergeCell ref="B4:B5"/>
    <mergeCell ref="C4:C5"/>
    <mergeCell ref="D4:D5"/>
    <mergeCell ref="E4:E5"/>
    <mergeCell ref="F4:F5"/>
    <mergeCell ref="G4:G5"/>
  </mergeCells>
  <phoneticPr fontId="58"/>
  <dataValidations count="1">
    <dataValidation type="list" allowBlank="1" showInputMessage="1" showErrorMessage="1" sqref="G6:G20" xr:uid="{8AF32E1C-C0F0-4FF6-AF11-95A90021BE99}">
      <formula1>"✓,−"</formula1>
    </dataValidation>
  </dataValidations>
  <pageMargins left="0.31496062992125984" right="0.31496062992125984" top="0.55118110236220474" bottom="0.35433070866141736"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279400</xdr:colOff>
                    <xdr:row>4</xdr:row>
                    <xdr:rowOff>215900</xdr:rowOff>
                  </from>
                  <to>
                    <xdr:col>7</xdr:col>
                    <xdr:colOff>101600</xdr:colOff>
                    <xdr:row>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O126"/>
  <sheetViews>
    <sheetView showGridLines="0" tabSelected="1" view="pageBreakPreview" zoomScale="83" zoomScaleNormal="100" zoomScaleSheetLayoutView="83" workbookViewId="0">
      <selection activeCell="BV5" sqref="BV5:BY5"/>
    </sheetView>
  </sheetViews>
  <sheetFormatPr defaultColWidth="1.36328125" defaultRowHeight="18" customHeight="1" x14ac:dyDescent="0.2"/>
  <cols>
    <col min="1" max="4" width="1.36328125" style="41" customWidth="1"/>
    <col min="5" max="6" width="1.36328125" style="52" customWidth="1"/>
    <col min="7" max="8" width="1.36328125" style="54" customWidth="1"/>
    <col min="9" max="12" width="1.36328125" style="41"/>
    <col min="13" max="13" width="1.08984375" style="41" customWidth="1"/>
    <col min="14" max="91" width="1.36328125" style="41"/>
    <col min="92" max="92" width="2.08984375" style="41" customWidth="1"/>
    <col min="93" max="16384" width="1.36328125" style="41"/>
  </cols>
  <sheetData>
    <row r="2" spans="1:93" s="46" customFormat="1" ht="19.5" customHeight="1" x14ac:dyDescent="0.2">
      <c r="A2" s="47" t="s">
        <v>260</v>
      </c>
      <c r="C2" s="47"/>
      <c r="D2" s="47"/>
      <c r="E2" s="48"/>
      <c r="F2" s="48"/>
      <c r="G2" s="169"/>
      <c r="H2" s="169"/>
      <c r="I2" s="47"/>
      <c r="J2" s="50"/>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BM2" s="45" t="s">
        <v>130</v>
      </c>
      <c r="BN2" s="60"/>
      <c r="BO2" s="675"/>
      <c r="BP2" s="675"/>
      <c r="BQ2" s="675"/>
      <c r="BR2" s="675"/>
      <c r="BS2" s="675"/>
      <c r="BT2" s="675"/>
      <c r="BU2" s="675"/>
      <c r="BV2" s="675"/>
      <c r="BW2" s="675"/>
      <c r="BX2" s="675"/>
      <c r="BY2" s="675"/>
      <c r="BZ2" s="675"/>
      <c r="CA2" s="675"/>
      <c r="CB2" s="675"/>
      <c r="CC2" s="675"/>
      <c r="CD2" s="675"/>
      <c r="CE2" s="675"/>
      <c r="CF2" s="675"/>
      <c r="CG2" s="675"/>
      <c r="CH2" s="675"/>
      <c r="CI2" s="675"/>
      <c r="CJ2" s="675"/>
      <c r="CK2" s="675"/>
      <c r="CL2" s="675"/>
      <c r="CM2" s="119"/>
      <c r="CN2" s="119"/>
    </row>
    <row r="3" spans="1:93" s="46" customFormat="1" ht="20.25" customHeight="1" x14ac:dyDescent="0.2">
      <c r="C3" s="47"/>
      <c r="D3" s="47"/>
      <c r="E3" s="48"/>
      <c r="F3" s="48"/>
      <c r="G3" s="169"/>
      <c r="H3" s="169"/>
      <c r="I3" s="47"/>
      <c r="J3" s="50"/>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BM3" s="45" t="s">
        <v>131</v>
      </c>
      <c r="BN3" s="51"/>
      <c r="BO3" s="676" t="str">
        <f>BD15&amp;""</f>
        <v/>
      </c>
      <c r="BP3" s="676"/>
      <c r="BQ3" s="676"/>
      <c r="BR3" s="676"/>
      <c r="BS3" s="676"/>
      <c r="BT3" s="676"/>
      <c r="BU3" s="676"/>
      <c r="BV3" s="676"/>
      <c r="BW3" s="676"/>
      <c r="BX3" s="676"/>
      <c r="BY3" s="676"/>
      <c r="BZ3" s="676"/>
      <c r="CA3" s="676"/>
      <c r="CB3" s="676"/>
      <c r="CC3" s="676"/>
      <c r="CD3" s="676"/>
      <c r="CE3" s="676"/>
      <c r="CF3" s="676"/>
      <c r="CG3" s="676"/>
      <c r="CH3" s="676"/>
      <c r="CI3" s="676"/>
      <c r="CJ3" s="676"/>
      <c r="CK3" s="676"/>
      <c r="CL3" s="676"/>
    </row>
    <row r="4" spans="1:93" s="46" customFormat="1" ht="9.75" customHeight="1" x14ac:dyDescent="0.2">
      <c r="C4" s="47"/>
      <c r="D4" s="47"/>
      <c r="E4" s="48"/>
      <c r="F4" s="48"/>
      <c r="G4" s="169"/>
      <c r="H4" s="169"/>
      <c r="I4" s="47"/>
      <c r="J4" s="50"/>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BN4" s="51"/>
      <c r="BO4" s="51"/>
      <c r="BP4" s="51"/>
      <c r="BQ4" s="51"/>
      <c r="BR4" s="51"/>
      <c r="BS4" s="51"/>
      <c r="BT4" s="51"/>
      <c r="BU4" s="51"/>
      <c r="BV4" s="51"/>
      <c r="BW4" s="51"/>
      <c r="BX4" s="51"/>
      <c r="BY4" s="51"/>
      <c r="BZ4" s="51"/>
      <c r="CA4" s="51"/>
      <c r="CB4" s="51"/>
      <c r="CC4" s="51"/>
      <c r="CD4" s="51"/>
      <c r="CE4" s="51"/>
      <c r="CF4" s="51"/>
      <c r="CG4" s="51"/>
      <c r="CH4" s="51"/>
      <c r="CI4" s="51"/>
      <c r="CJ4" s="51"/>
      <c r="CK4" s="51"/>
      <c r="CL4" s="51"/>
    </row>
    <row r="5" spans="1:93" s="46" customFormat="1" ht="18" customHeight="1" x14ac:dyDescent="0.2">
      <c r="A5" s="47"/>
      <c r="B5" s="47"/>
      <c r="C5" s="47"/>
      <c r="D5" s="47"/>
      <c r="E5" s="48"/>
      <c r="F5" s="48"/>
      <c r="G5" s="169"/>
      <c r="H5" s="169"/>
      <c r="I5" s="47"/>
      <c r="J5" s="47"/>
      <c r="K5" s="47"/>
      <c r="L5" s="47"/>
      <c r="M5" s="47"/>
      <c r="N5" s="47"/>
      <c r="O5" s="47"/>
      <c r="P5" s="47"/>
      <c r="Q5" s="47"/>
      <c r="R5" s="47"/>
      <c r="S5" s="47"/>
      <c r="T5" s="47"/>
      <c r="U5" s="47"/>
      <c r="V5" s="47"/>
      <c r="W5" s="47"/>
      <c r="X5" s="47"/>
      <c r="Y5" s="47"/>
      <c r="Z5" s="47"/>
      <c r="AA5" s="47"/>
      <c r="AB5" s="47"/>
      <c r="AC5" s="47"/>
      <c r="AD5" s="47"/>
      <c r="AE5" s="47"/>
      <c r="AF5" s="47"/>
      <c r="AG5" s="47"/>
      <c r="AH5" s="47"/>
      <c r="AJ5" s="47"/>
      <c r="AK5" s="47"/>
      <c r="AL5" s="47"/>
      <c r="AM5" s="47"/>
      <c r="AN5" s="47"/>
      <c r="AO5" s="47"/>
      <c r="AP5" s="47"/>
      <c r="AQ5" s="47"/>
      <c r="AR5" s="47"/>
      <c r="BK5" s="47"/>
      <c r="BL5" s="47"/>
      <c r="BM5" s="47"/>
      <c r="BO5" s="47"/>
      <c r="BP5" s="47"/>
      <c r="BQ5" s="47"/>
      <c r="BR5" s="525" t="s">
        <v>141</v>
      </c>
      <c r="BS5" s="525"/>
      <c r="BT5" s="525"/>
      <c r="BU5" s="525"/>
      <c r="BV5" s="679"/>
      <c r="BW5" s="679"/>
      <c r="BX5" s="679"/>
      <c r="BY5" s="679"/>
      <c r="BZ5" s="525" t="s">
        <v>10</v>
      </c>
      <c r="CA5" s="525"/>
      <c r="CB5" s="679"/>
      <c r="CC5" s="679"/>
      <c r="CD5" s="679"/>
      <c r="CE5" s="679"/>
      <c r="CF5" s="525" t="s">
        <v>11</v>
      </c>
      <c r="CG5" s="525"/>
      <c r="CH5" s="679"/>
      <c r="CI5" s="679"/>
      <c r="CJ5" s="679"/>
      <c r="CK5" s="679"/>
      <c r="CL5" s="680" t="s">
        <v>12</v>
      </c>
      <c r="CM5" s="680"/>
      <c r="CN5" s="680"/>
      <c r="CO5" s="170"/>
    </row>
    <row r="6" spans="1:93" s="46" customFormat="1" ht="18" customHeight="1" x14ac:dyDescent="0.2">
      <c r="A6" s="171"/>
      <c r="B6" s="171"/>
      <c r="C6" s="47"/>
      <c r="D6" s="47"/>
      <c r="E6" s="48"/>
      <c r="F6" s="48"/>
      <c r="G6" s="169"/>
      <c r="H6" s="169"/>
      <c r="I6" s="47"/>
      <c r="J6" s="47"/>
      <c r="K6" s="47"/>
      <c r="L6" s="47"/>
      <c r="M6" s="47"/>
      <c r="N6" s="47"/>
      <c r="O6" s="47"/>
      <c r="P6" s="47"/>
      <c r="Q6" s="47"/>
      <c r="R6" s="47"/>
      <c r="S6" s="47"/>
      <c r="T6" s="47"/>
      <c r="U6" s="47"/>
      <c r="V6" s="47"/>
      <c r="W6" s="47"/>
      <c r="X6" s="47"/>
      <c r="Y6" s="47"/>
      <c r="Z6" s="47"/>
      <c r="AA6" s="47"/>
      <c r="AB6" s="47"/>
      <c r="AC6" s="47"/>
      <c r="AD6" s="47"/>
      <c r="AE6" s="47"/>
      <c r="AF6" s="47"/>
      <c r="AG6" s="47"/>
      <c r="AH6" s="47"/>
      <c r="AJ6" s="48"/>
      <c r="AK6" s="48"/>
      <c r="AL6" s="47"/>
      <c r="AM6" s="47"/>
      <c r="AN6" s="47"/>
      <c r="AO6" s="47"/>
      <c r="AP6" s="47"/>
      <c r="AQ6" s="47"/>
      <c r="AR6" s="47"/>
      <c r="BK6" s="47"/>
      <c r="BL6" s="47"/>
      <c r="BM6" s="47"/>
      <c r="BN6" s="48"/>
      <c r="BO6" s="48"/>
      <c r="BP6" s="48"/>
      <c r="BQ6" s="48"/>
      <c r="BR6" s="120"/>
      <c r="BS6" s="120"/>
      <c r="BT6" s="120"/>
      <c r="BU6" s="120"/>
      <c r="BV6" s="120"/>
      <c r="BW6" s="120"/>
      <c r="BX6" s="120"/>
      <c r="BY6" s="120"/>
      <c r="BZ6" s="120"/>
      <c r="CA6" s="120"/>
      <c r="CB6" s="120"/>
      <c r="CC6" s="120"/>
      <c r="CD6" s="120"/>
      <c r="CE6" s="120"/>
      <c r="CF6" s="120"/>
      <c r="CG6" s="120"/>
      <c r="CH6" s="120"/>
      <c r="CI6" s="120"/>
      <c r="CJ6" s="120"/>
      <c r="CK6" s="120"/>
      <c r="CL6" s="120"/>
      <c r="CO6" s="170"/>
    </row>
    <row r="7" spans="1:93" s="46" customFormat="1" ht="18" customHeight="1" x14ac:dyDescent="0.2">
      <c r="A7" s="172" t="s">
        <v>139</v>
      </c>
      <c r="B7" s="172"/>
      <c r="C7" s="173"/>
      <c r="D7" s="173"/>
      <c r="E7" s="173"/>
      <c r="F7" s="173"/>
      <c r="G7" s="173"/>
      <c r="H7" s="173"/>
      <c r="I7" s="173"/>
      <c r="J7" s="174"/>
      <c r="K7" s="47"/>
      <c r="L7" s="47"/>
      <c r="M7" s="47"/>
      <c r="N7" s="47"/>
      <c r="O7" s="47"/>
      <c r="P7" s="47"/>
      <c r="Q7" s="47"/>
      <c r="R7" s="47"/>
      <c r="S7" s="47"/>
      <c r="T7" s="47"/>
      <c r="U7" s="47"/>
      <c r="V7" s="47"/>
      <c r="W7" s="47"/>
      <c r="X7" s="47"/>
      <c r="Y7" s="47"/>
      <c r="Z7" s="47"/>
      <c r="AA7" s="47"/>
      <c r="AB7" s="47"/>
      <c r="AC7" s="47"/>
      <c r="AD7" s="47"/>
      <c r="AE7" s="47"/>
      <c r="AF7" s="47"/>
      <c r="AG7" s="47"/>
      <c r="AH7" s="47"/>
      <c r="AI7" s="50"/>
      <c r="AJ7" s="47"/>
      <c r="AK7" s="47"/>
      <c r="AL7" s="47"/>
      <c r="AM7" s="47"/>
      <c r="AN7" s="47"/>
      <c r="AO7" s="47"/>
      <c r="AP7" s="47"/>
      <c r="AQ7" s="47"/>
      <c r="AR7" s="47"/>
    </row>
    <row r="8" spans="1:93" s="46" customFormat="1" ht="18" customHeight="1" x14ac:dyDescent="0.2">
      <c r="A8" s="47" t="s">
        <v>259</v>
      </c>
      <c r="B8" s="47"/>
      <c r="C8" s="47"/>
      <c r="D8" s="175"/>
      <c r="E8" s="175"/>
      <c r="F8" s="175"/>
      <c r="G8" s="175"/>
      <c r="H8" s="175"/>
      <c r="I8" s="175"/>
      <c r="J8" s="175"/>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row>
    <row r="9" spans="1:93" s="46" customFormat="1" ht="15" customHeight="1" x14ac:dyDescent="0.2">
      <c r="A9" s="176"/>
      <c r="B9" s="176"/>
      <c r="C9" s="176"/>
      <c r="D9" s="176"/>
      <c r="E9" s="176"/>
      <c r="F9" s="176"/>
      <c r="G9" s="176"/>
      <c r="H9" s="176"/>
      <c r="I9" s="176"/>
      <c r="J9" s="176"/>
      <c r="T9" s="176"/>
      <c r="AD9" s="176"/>
      <c r="AE9" s="176"/>
      <c r="AF9" s="176"/>
      <c r="AG9" s="176"/>
      <c r="AH9" s="176"/>
      <c r="AI9" s="176"/>
      <c r="AJ9" s="176"/>
      <c r="AK9" s="176"/>
      <c r="AL9" s="176"/>
      <c r="AM9" s="176"/>
      <c r="AN9" s="176"/>
      <c r="AO9" s="176"/>
      <c r="AP9" s="176"/>
      <c r="AQ9" s="176"/>
      <c r="AR9" s="176"/>
    </row>
    <row r="10" spans="1:93" s="46" customFormat="1" ht="15" customHeight="1" x14ac:dyDescent="0.2">
      <c r="A10" s="176"/>
      <c r="B10" s="176"/>
      <c r="C10" s="176"/>
      <c r="D10" s="176"/>
      <c r="E10" s="176"/>
      <c r="F10" s="176"/>
      <c r="G10" s="176"/>
      <c r="H10" s="176"/>
      <c r="I10" s="176"/>
      <c r="J10" s="176"/>
      <c r="T10" s="176"/>
      <c r="AD10" s="176"/>
      <c r="AE10" s="176"/>
      <c r="AF10" s="176"/>
      <c r="AG10" s="176"/>
      <c r="AH10" s="176"/>
      <c r="AI10" s="176"/>
      <c r="AJ10" s="176"/>
      <c r="AK10" s="176"/>
      <c r="AL10" s="176"/>
      <c r="AM10" s="176"/>
      <c r="AN10" s="176"/>
      <c r="AO10" s="176"/>
      <c r="AP10" s="176"/>
      <c r="AQ10" s="176"/>
      <c r="AR10" s="176"/>
    </row>
    <row r="11" spans="1:93" ht="21" customHeight="1" x14ac:dyDescent="0.2">
      <c r="A11" s="71"/>
      <c r="B11" s="71"/>
      <c r="C11" s="71"/>
      <c r="D11" s="71"/>
      <c r="G11" s="177"/>
      <c r="H11" s="177"/>
      <c r="T11" s="72"/>
      <c r="U11" s="72"/>
      <c r="V11" s="72"/>
      <c r="W11" s="72"/>
      <c r="X11" s="178"/>
      <c r="Y11" s="178"/>
      <c r="Z11" s="178"/>
      <c r="AA11" s="178"/>
      <c r="AB11" s="178"/>
      <c r="AC11" s="178"/>
      <c r="AD11" s="178"/>
      <c r="AE11" s="178"/>
      <c r="AF11" s="178"/>
      <c r="AG11" s="178"/>
      <c r="AH11" s="178"/>
      <c r="AI11" s="178"/>
      <c r="AJ11" s="649" t="s">
        <v>17</v>
      </c>
      <c r="AK11" s="649"/>
      <c r="AL11" s="649"/>
      <c r="AM11" s="649"/>
      <c r="AN11" s="649"/>
      <c r="AO11" s="649"/>
      <c r="AP11" s="649"/>
      <c r="AQ11" s="649"/>
      <c r="AR11" s="649"/>
      <c r="AS11" s="178"/>
      <c r="AT11" s="650" t="s">
        <v>18</v>
      </c>
      <c r="AU11" s="650"/>
      <c r="AV11" s="650"/>
      <c r="AW11" s="650"/>
      <c r="AX11" s="650"/>
      <c r="AY11" s="650"/>
      <c r="AZ11" s="650"/>
      <c r="BA11" s="650"/>
      <c r="BB11" s="650"/>
      <c r="BC11" s="650"/>
      <c r="BD11" s="651"/>
      <c r="BE11" s="651"/>
      <c r="BF11" s="651"/>
      <c r="BG11" s="651"/>
      <c r="BH11" s="651"/>
      <c r="BI11" s="652" t="s">
        <v>34</v>
      </c>
      <c r="BJ11" s="652"/>
      <c r="BK11" s="651"/>
      <c r="BL11" s="651"/>
      <c r="BM11" s="651"/>
      <c r="BN11" s="651"/>
      <c r="BO11" s="651"/>
      <c r="BP11" s="42"/>
      <c r="BQ11" s="42"/>
      <c r="BR11" s="42"/>
      <c r="BS11" s="42"/>
      <c r="BT11" s="42"/>
      <c r="BU11" s="42"/>
      <c r="BV11" s="42"/>
      <c r="BW11" s="42"/>
      <c r="BX11" s="42"/>
      <c r="BY11" s="42"/>
      <c r="BZ11" s="42"/>
      <c r="CA11" s="42"/>
      <c r="CB11" s="42"/>
      <c r="CC11" s="42"/>
      <c r="CD11" s="42"/>
      <c r="CE11" s="42"/>
      <c r="CF11" s="42"/>
      <c r="CG11" s="42"/>
      <c r="CH11" s="42"/>
      <c r="CI11" s="42"/>
      <c r="CJ11" s="42"/>
      <c r="CK11" s="42"/>
      <c r="CL11" s="42"/>
    </row>
    <row r="12" spans="1:93" ht="41.25" customHeight="1" x14ac:dyDescent="0.25">
      <c r="A12" s="179"/>
      <c r="B12" s="179"/>
      <c r="C12" s="179"/>
      <c r="D12" s="179"/>
      <c r="G12" s="177"/>
      <c r="H12" s="177"/>
      <c r="T12" s="180"/>
      <c r="U12" s="180"/>
      <c r="V12" s="180"/>
      <c r="W12" s="180"/>
      <c r="X12" s="178"/>
      <c r="Y12" s="178"/>
      <c r="Z12" s="178"/>
      <c r="AA12" s="178"/>
      <c r="AB12" s="178"/>
      <c r="AC12" s="178"/>
      <c r="AD12" s="178"/>
      <c r="AE12" s="178"/>
      <c r="AF12" s="178"/>
      <c r="AG12" s="178"/>
      <c r="AH12" s="178"/>
      <c r="AI12" s="178"/>
      <c r="AJ12" s="178"/>
      <c r="AK12" s="178"/>
      <c r="AL12" s="178"/>
      <c r="AM12" s="178"/>
      <c r="AN12" s="178"/>
      <c r="AO12" s="178"/>
      <c r="AP12" s="178"/>
      <c r="AQ12" s="178"/>
      <c r="AR12" s="42"/>
      <c r="AT12" s="650" t="s">
        <v>19</v>
      </c>
      <c r="AU12" s="650"/>
      <c r="AV12" s="650"/>
      <c r="AW12" s="650"/>
      <c r="AX12" s="650"/>
      <c r="AY12" s="650"/>
      <c r="AZ12" s="650"/>
      <c r="BA12" s="650"/>
      <c r="BB12" s="650"/>
      <c r="BC12" s="650"/>
      <c r="BD12" s="642"/>
      <c r="BE12" s="642"/>
      <c r="BF12" s="642"/>
      <c r="BG12" s="642"/>
      <c r="BH12" s="642"/>
      <c r="BI12" s="642"/>
      <c r="BJ12" s="642"/>
      <c r="BK12" s="642"/>
      <c r="BL12" s="642"/>
      <c r="BM12" s="642"/>
      <c r="BN12" s="642"/>
      <c r="BO12" s="642"/>
      <c r="BP12" s="642"/>
      <c r="BQ12" s="642"/>
      <c r="BR12" s="642"/>
      <c r="BS12" s="642"/>
      <c r="BT12" s="642"/>
      <c r="BU12" s="642"/>
      <c r="BV12" s="642"/>
      <c r="BW12" s="642"/>
      <c r="BX12" s="642"/>
      <c r="BY12" s="642"/>
      <c r="BZ12" s="642"/>
      <c r="CA12" s="642"/>
      <c r="CB12" s="642"/>
      <c r="CC12" s="642"/>
      <c r="CD12" s="642"/>
      <c r="CE12" s="642"/>
      <c r="CF12" s="642"/>
      <c r="CG12" s="642"/>
      <c r="CH12" s="642"/>
      <c r="CI12" s="642"/>
      <c r="CJ12" s="642"/>
      <c r="CK12" s="642"/>
      <c r="CL12" s="642"/>
      <c r="CM12" s="64"/>
      <c r="CN12" s="64"/>
      <c r="CO12" s="170"/>
    </row>
    <row r="13" spans="1:93" ht="41.25" customHeight="1" x14ac:dyDescent="0.25">
      <c r="A13" s="179"/>
      <c r="B13" s="179"/>
      <c r="C13" s="179"/>
      <c r="D13" s="179"/>
      <c r="G13" s="177"/>
      <c r="H13" s="177"/>
      <c r="T13" s="180"/>
      <c r="U13" s="180"/>
      <c r="V13" s="180"/>
      <c r="W13" s="180"/>
      <c r="X13" s="178"/>
      <c r="Y13" s="178"/>
      <c r="Z13" s="178"/>
      <c r="AA13" s="178"/>
      <c r="AB13" s="178"/>
      <c r="AC13" s="178"/>
      <c r="AD13" s="178"/>
      <c r="AE13" s="178"/>
      <c r="AF13" s="178"/>
      <c r="AG13" s="178"/>
      <c r="AH13" s="178"/>
      <c r="AI13" s="178"/>
      <c r="AJ13" s="178"/>
      <c r="AK13" s="178"/>
      <c r="AL13" s="178"/>
      <c r="AM13" s="178"/>
      <c r="AN13" s="178"/>
      <c r="AO13" s="178"/>
      <c r="AP13" s="178"/>
      <c r="AQ13" s="178"/>
      <c r="AR13" s="42"/>
      <c r="AT13" s="650"/>
      <c r="AU13" s="650"/>
      <c r="AV13" s="650"/>
      <c r="AW13" s="650"/>
      <c r="AX13" s="650"/>
      <c r="AY13" s="650"/>
      <c r="AZ13" s="650"/>
      <c r="BA13" s="650"/>
      <c r="BB13" s="650"/>
      <c r="BC13" s="650"/>
      <c r="BD13" s="643"/>
      <c r="BE13" s="643"/>
      <c r="BF13" s="643"/>
      <c r="BG13" s="643"/>
      <c r="BH13" s="643"/>
      <c r="BI13" s="643"/>
      <c r="BJ13" s="643"/>
      <c r="BK13" s="643"/>
      <c r="BL13" s="643"/>
      <c r="BM13" s="643"/>
      <c r="BN13" s="643"/>
      <c r="BO13" s="643"/>
      <c r="BP13" s="643"/>
      <c r="BQ13" s="643"/>
      <c r="BR13" s="643"/>
      <c r="BS13" s="643"/>
      <c r="BT13" s="643"/>
      <c r="BU13" s="643"/>
      <c r="BV13" s="643"/>
      <c r="BW13" s="643"/>
      <c r="BX13" s="643"/>
      <c r="BY13" s="643"/>
      <c r="BZ13" s="643"/>
      <c r="CA13" s="643"/>
      <c r="CB13" s="643"/>
      <c r="CC13" s="643"/>
      <c r="CD13" s="643"/>
      <c r="CE13" s="643"/>
      <c r="CF13" s="643"/>
      <c r="CG13" s="643"/>
      <c r="CH13" s="643"/>
      <c r="CI13" s="643"/>
      <c r="CJ13" s="643"/>
      <c r="CK13" s="643"/>
      <c r="CL13" s="643"/>
      <c r="CM13" s="64"/>
      <c r="CN13" s="64"/>
      <c r="CO13" s="170"/>
    </row>
    <row r="14" spans="1:93" ht="15" customHeight="1" x14ac:dyDescent="0.2">
      <c r="A14" s="179"/>
      <c r="B14" s="179"/>
      <c r="C14" s="179"/>
      <c r="D14" s="179"/>
      <c r="G14" s="177"/>
      <c r="H14" s="177"/>
      <c r="T14" s="180"/>
      <c r="U14" s="180"/>
      <c r="V14" s="180"/>
      <c r="W14" s="180"/>
      <c r="X14" s="178"/>
      <c r="Y14" s="178"/>
      <c r="Z14" s="178"/>
      <c r="AA14" s="178"/>
      <c r="AB14" s="178"/>
      <c r="AC14" s="178"/>
      <c r="AD14" s="178"/>
      <c r="AE14" s="178"/>
      <c r="AF14" s="178"/>
      <c r="AG14" s="178"/>
      <c r="AH14" s="178"/>
      <c r="AI14" s="178"/>
      <c r="AJ14" s="178"/>
      <c r="AK14" s="178"/>
      <c r="AL14" s="178"/>
      <c r="AM14" s="178"/>
      <c r="AN14" s="178"/>
      <c r="AO14" s="178"/>
      <c r="AP14" s="178"/>
      <c r="AQ14" s="178"/>
      <c r="AR14" s="42"/>
      <c r="AT14" s="653" t="s">
        <v>51</v>
      </c>
      <c r="AU14" s="653"/>
      <c r="AV14" s="653"/>
      <c r="AW14" s="653"/>
      <c r="AX14" s="653"/>
      <c r="AY14" s="653"/>
      <c r="AZ14" s="653"/>
      <c r="BA14" s="653"/>
      <c r="BB14" s="653"/>
      <c r="BC14" s="653"/>
      <c r="BD14" s="654"/>
      <c r="BE14" s="654"/>
      <c r="BF14" s="654"/>
      <c r="BG14" s="654"/>
      <c r="BH14" s="654"/>
      <c r="BI14" s="654"/>
      <c r="BJ14" s="654"/>
      <c r="BK14" s="654"/>
      <c r="BL14" s="654"/>
      <c r="BM14" s="654"/>
      <c r="BN14" s="654"/>
      <c r="BO14" s="654"/>
      <c r="BP14" s="654"/>
      <c r="BQ14" s="654"/>
      <c r="BR14" s="654"/>
      <c r="BS14" s="654"/>
      <c r="BT14" s="654"/>
      <c r="BU14" s="654"/>
      <c r="BV14" s="654"/>
      <c r="BW14" s="654"/>
      <c r="BX14" s="654"/>
      <c r="BY14" s="654"/>
      <c r="BZ14" s="654"/>
      <c r="CA14" s="654"/>
      <c r="CB14" s="654"/>
      <c r="CC14" s="654"/>
      <c r="CD14" s="654"/>
      <c r="CE14" s="654"/>
      <c r="CF14" s="654"/>
      <c r="CG14" s="654"/>
      <c r="CH14" s="654"/>
      <c r="CI14" s="654"/>
      <c r="CJ14" s="654"/>
      <c r="CK14" s="72"/>
      <c r="CL14" s="72"/>
      <c r="CM14" s="72"/>
      <c r="CN14" s="72"/>
    </row>
    <row r="15" spans="1:93" ht="33.75" customHeight="1" x14ac:dyDescent="0.2">
      <c r="A15" s="179"/>
      <c r="B15" s="179"/>
      <c r="C15" s="179"/>
      <c r="D15" s="179"/>
      <c r="G15" s="177"/>
      <c r="H15" s="177"/>
      <c r="T15" s="180"/>
      <c r="U15" s="180"/>
      <c r="V15" s="180"/>
      <c r="W15" s="180"/>
      <c r="X15" s="178"/>
      <c r="Y15" s="178"/>
      <c r="Z15" s="178"/>
      <c r="AA15" s="178"/>
      <c r="AB15" s="178"/>
      <c r="AC15" s="178"/>
      <c r="AD15" s="178"/>
      <c r="AE15" s="178"/>
      <c r="AF15" s="178"/>
      <c r="AG15" s="178"/>
      <c r="AH15" s="178"/>
      <c r="AI15" s="178"/>
      <c r="AJ15" s="178"/>
      <c r="AK15" s="178"/>
      <c r="AL15" s="178"/>
      <c r="AM15" s="178"/>
      <c r="AN15" s="178"/>
      <c r="AO15" s="178"/>
      <c r="AP15" s="178"/>
      <c r="AQ15" s="178"/>
      <c r="AR15" s="42"/>
      <c r="AT15" s="650" t="s">
        <v>20</v>
      </c>
      <c r="AU15" s="650"/>
      <c r="AV15" s="650"/>
      <c r="AW15" s="650"/>
      <c r="AX15" s="650"/>
      <c r="AY15" s="650"/>
      <c r="AZ15" s="650"/>
      <c r="BA15" s="650"/>
      <c r="BB15" s="650"/>
      <c r="BC15" s="650"/>
      <c r="BD15" s="655"/>
      <c r="BE15" s="655"/>
      <c r="BF15" s="655"/>
      <c r="BG15" s="655"/>
      <c r="BH15" s="655"/>
      <c r="BI15" s="655"/>
      <c r="BJ15" s="655"/>
      <c r="BK15" s="655"/>
      <c r="BL15" s="655"/>
      <c r="BM15" s="655"/>
      <c r="BN15" s="655"/>
      <c r="BO15" s="655"/>
      <c r="BP15" s="655"/>
      <c r="BQ15" s="655"/>
      <c r="BR15" s="655"/>
      <c r="BS15" s="655"/>
      <c r="BT15" s="655"/>
      <c r="BU15" s="655"/>
      <c r="BV15" s="655"/>
      <c r="BW15" s="655"/>
      <c r="BX15" s="655"/>
      <c r="BY15" s="655"/>
      <c r="BZ15" s="655"/>
      <c r="CA15" s="655"/>
      <c r="CB15" s="655"/>
      <c r="CC15" s="655"/>
      <c r="CD15" s="655"/>
      <c r="CE15" s="655"/>
      <c r="CF15" s="655"/>
      <c r="CG15" s="655"/>
      <c r="CH15" s="655"/>
      <c r="CI15" s="655"/>
      <c r="CJ15" s="655"/>
      <c r="CK15" s="656"/>
      <c r="CL15" s="656"/>
      <c r="CM15" s="656"/>
      <c r="CN15" s="656"/>
      <c r="CO15" s="170"/>
    </row>
    <row r="16" spans="1:93" ht="26.25" customHeight="1" x14ac:dyDescent="0.2">
      <c r="A16" s="179"/>
      <c r="B16" s="179"/>
      <c r="C16" s="179"/>
      <c r="D16" s="179"/>
      <c r="G16" s="177"/>
      <c r="H16" s="177"/>
      <c r="T16" s="180"/>
      <c r="U16" s="180"/>
      <c r="V16" s="180"/>
      <c r="W16" s="180"/>
      <c r="X16" s="178"/>
      <c r="Y16" s="178"/>
      <c r="Z16" s="178"/>
      <c r="AA16" s="178"/>
      <c r="AB16" s="178"/>
      <c r="AC16" s="178"/>
      <c r="AD16" s="178"/>
      <c r="AE16" s="178"/>
      <c r="AF16" s="178"/>
      <c r="AG16" s="178"/>
      <c r="AH16" s="178"/>
      <c r="AI16" s="178"/>
      <c r="AJ16" s="178"/>
      <c r="AK16" s="178"/>
      <c r="AL16" s="178"/>
      <c r="AM16" s="178"/>
      <c r="AN16" s="178"/>
      <c r="AO16" s="178"/>
      <c r="AP16" s="178"/>
      <c r="AQ16" s="178"/>
      <c r="AR16" s="42"/>
      <c r="AT16" s="650" t="s">
        <v>33</v>
      </c>
      <c r="AU16" s="650"/>
      <c r="AV16" s="650"/>
      <c r="AW16" s="650"/>
      <c r="AX16" s="650"/>
      <c r="AY16" s="650"/>
      <c r="AZ16" s="650"/>
      <c r="BA16" s="650"/>
      <c r="BB16" s="650"/>
      <c r="BC16" s="650"/>
      <c r="BD16" s="505"/>
      <c r="BE16" s="505"/>
      <c r="BF16" s="505"/>
      <c r="BG16" s="505"/>
      <c r="BH16" s="658"/>
      <c r="BI16" s="658"/>
      <c r="BJ16" s="658"/>
      <c r="BK16" s="658"/>
      <c r="BL16" s="681" t="s">
        <v>10</v>
      </c>
      <c r="BM16" s="681"/>
      <c r="BN16" s="681"/>
      <c r="BO16" s="628"/>
      <c r="BP16" s="628"/>
      <c r="BQ16" s="628"/>
      <c r="BR16" s="628"/>
      <c r="BS16" s="681" t="s">
        <v>11</v>
      </c>
      <c r="BT16" s="681"/>
      <c r="BU16" s="681"/>
      <c r="BV16" s="628"/>
      <c r="BW16" s="628"/>
      <c r="BX16" s="628"/>
      <c r="BY16" s="628"/>
      <c r="BZ16" s="681" t="s">
        <v>12</v>
      </c>
      <c r="CA16" s="681"/>
      <c r="CB16" s="681"/>
      <c r="CK16" s="656"/>
      <c r="CL16" s="656"/>
      <c r="CM16" s="656"/>
      <c r="CN16" s="656"/>
      <c r="CO16" s="181"/>
    </row>
    <row r="17" spans="1:93" ht="20.149999999999999" customHeight="1" x14ac:dyDescent="0.2">
      <c r="A17" s="71"/>
      <c r="B17" s="71"/>
      <c r="C17" s="71"/>
      <c r="D17" s="71"/>
      <c r="E17" s="71"/>
      <c r="F17" s="71"/>
      <c r="G17" s="71"/>
      <c r="H17" s="71"/>
      <c r="I17" s="71"/>
      <c r="J17" s="71"/>
      <c r="T17" s="71"/>
      <c r="AD17" s="71"/>
      <c r="AE17" s="71"/>
      <c r="AF17" s="71"/>
      <c r="AG17" s="71"/>
      <c r="AH17" s="71"/>
      <c r="AI17" s="71"/>
      <c r="AJ17" s="71"/>
      <c r="AK17" s="71"/>
      <c r="AL17" s="71"/>
      <c r="AM17" s="71"/>
      <c r="AN17" s="71"/>
      <c r="AO17" s="71"/>
      <c r="AP17" s="71"/>
      <c r="AQ17" s="71"/>
      <c r="AR17" s="71"/>
      <c r="BH17" s="662" t="str">
        <f>IF(OR(BH16="",BO16="",BV16="",ISERROR(DATE(BH16,BO16,BV16))),"","（"&amp;TEXT(DATE(BH16,BO16,BV16),"ggge 年 m 月 d 日")&amp;"）")</f>
        <v/>
      </c>
      <c r="BI17" s="662"/>
      <c r="BJ17" s="662"/>
      <c r="BK17" s="662"/>
      <c r="BL17" s="662"/>
      <c r="BM17" s="662"/>
      <c r="BN17" s="662"/>
      <c r="BO17" s="662"/>
      <c r="BP17" s="662"/>
      <c r="BQ17" s="662"/>
      <c r="BR17" s="662"/>
      <c r="BS17" s="662"/>
      <c r="BT17" s="662"/>
      <c r="BU17" s="662"/>
      <c r="BV17" s="662"/>
      <c r="BW17" s="662"/>
      <c r="BX17" s="662"/>
      <c r="BY17" s="662"/>
      <c r="BZ17" s="662"/>
      <c r="CA17" s="662"/>
      <c r="CB17" s="662"/>
    </row>
    <row r="18" spans="1:93" ht="33.75" customHeight="1" x14ac:dyDescent="0.2">
      <c r="A18" s="71"/>
      <c r="B18" s="71"/>
      <c r="C18" s="71"/>
      <c r="D18" s="71"/>
      <c r="E18" s="71"/>
      <c r="F18" s="71"/>
      <c r="G18" s="71"/>
      <c r="H18" s="71"/>
      <c r="I18" s="71"/>
      <c r="J18" s="71"/>
      <c r="T18" s="71"/>
      <c r="AD18" s="71"/>
      <c r="AE18" s="71"/>
      <c r="AF18" s="71"/>
      <c r="AG18" s="71"/>
      <c r="AH18" s="71"/>
      <c r="AI18" s="71"/>
      <c r="AJ18" s="649" t="s">
        <v>136</v>
      </c>
      <c r="AK18" s="649"/>
      <c r="AL18" s="649"/>
      <c r="AM18" s="649"/>
      <c r="AN18" s="649"/>
      <c r="AO18" s="649"/>
      <c r="AP18" s="649"/>
      <c r="AQ18" s="649"/>
      <c r="AR18" s="649"/>
      <c r="AT18" s="677" t="s">
        <v>137</v>
      </c>
      <c r="AU18" s="677"/>
      <c r="AV18" s="677"/>
      <c r="AW18" s="677"/>
      <c r="AX18" s="677"/>
      <c r="AY18" s="677"/>
      <c r="AZ18" s="677"/>
      <c r="BA18" s="677"/>
      <c r="BB18" s="677"/>
      <c r="BC18" s="677"/>
      <c r="BD18" s="678"/>
      <c r="BE18" s="678"/>
      <c r="BF18" s="678"/>
      <c r="BG18" s="678"/>
      <c r="BH18" s="678"/>
      <c r="BI18" s="678"/>
      <c r="BJ18" s="678"/>
      <c r="BK18" s="678"/>
      <c r="BL18" s="678"/>
      <c r="BM18" s="678"/>
      <c r="BN18" s="678"/>
      <c r="BO18" s="678"/>
      <c r="BP18" s="678"/>
      <c r="BQ18" s="678"/>
      <c r="BR18" s="678"/>
      <c r="BS18" s="678"/>
      <c r="BT18" s="678"/>
      <c r="BU18" s="678"/>
      <c r="BV18" s="678"/>
      <c r="BW18" s="678"/>
      <c r="BX18" s="678"/>
      <c r="BY18" s="678"/>
      <c r="BZ18" s="678"/>
      <c r="CA18" s="678"/>
      <c r="CB18" s="678"/>
      <c r="CC18" s="678"/>
      <c r="CD18" s="678"/>
      <c r="CE18" s="678"/>
      <c r="CF18" s="678"/>
      <c r="CG18" s="678"/>
      <c r="CH18" s="678"/>
      <c r="CI18" s="678"/>
      <c r="CJ18" s="678"/>
    </row>
    <row r="19" spans="1:93" ht="33.75" customHeight="1" x14ac:dyDescent="0.2">
      <c r="A19" s="71"/>
      <c r="B19" s="71"/>
      <c r="C19" s="71"/>
      <c r="D19" s="71"/>
      <c r="E19" s="71"/>
      <c r="F19" s="71"/>
      <c r="G19" s="71"/>
      <c r="H19" s="71"/>
      <c r="I19" s="71"/>
      <c r="J19" s="71"/>
      <c r="T19" s="71"/>
      <c r="AD19" s="71"/>
      <c r="AE19" s="71"/>
      <c r="AF19" s="71"/>
      <c r="AG19" s="71"/>
      <c r="AH19" s="71"/>
      <c r="AI19" s="71"/>
      <c r="AJ19" s="71"/>
      <c r="AK19" s="71"/>
      <c r="AL19" s="71"/>
      <c r="AM19" s="71"/>
      <c r="AN19" s="71"/>
      <c r="AO19" s="71"/>
      <c r="AP19" s="71"/>
      <c r="AQ19" s="71"/>
      <c r="AR19" s="71"/>
      <c r="AT19" s="650" t="s">
        <v>20</v>
      </c>
      <c r="AU19" s="650"/>
      <c r="AV19" s="650"/>
      <c r="AW19" s="650"/>
      <c r="AX19" s="650"/>
      <c r="AY19" s="650"/>
      <c r="AZ19" s="650"/>
      <c r="BA19" s="650"/>
      <c r="BB19" s="650"/>
      <c r="BC19" s="650"/>
      <c r="BD19" s="655"/>
      <c r="BE19" s="655"/>
      <c r="BF19" s="655"/>
      <c r="BG19" s="655"/>
      <c r="BH19" s="655"/>
      <c r="BI19" s="655"/>
      <c r="BJ19" s="655"/>
      <c r="BK19" s="655"/>
      <c r="BL19" s="655"/>
      <c r="BM19" s="655"/>
      <c r="BN19" s="655"/>
      <c r="BO19" s="655"/>
      <c r="BP19" s="655"/>
      <c r="BQ19" s="655"/>
      <c r="BR19" s="655"/>
      <c r="BS19" s="655"/>
      <c r="BT19" s="655"/>
      <c r="BU19" s="655"/>
      <c r="BV19" s="655"/>
      <c r="BW19" s="655"/>
      <c r="BX19" s="655"/>
      <c r="BY19" s="655"/>
      <c r="BZ19" s="655"/>
      <c r="CA19" s="655"/>
      <c r="CB19" s="655"/>
      <c r="CC19" s="655"/>
      <c r="CD19" s="655"/>
      <c r="CE19" s="655"/>
      <c r="CF19" s="655"/>
      <c r="CG19" s="655"/>
      <c r="CH19" s="655"/>
      <c r="CI19" s="655"/>
      <c r="CJ19" s="655"/>
    </row>
    <row r="20" spans="1:93" ht="33.75" customHeight="1" x14ac:dyDescent="0.2">
      <c r="A20" s="71"/>
      <c r="B20" s="71"/>
      <c r="C20" s="71"/>
      <c r="D20" s="71"/>
      <c r="E20" s="71"/>
      <c r="F20" s="71"/>
      <c r="G20" s="71"/>
      <c r="H20" s="71"/>
      <c r="I20" s="71"/>
      <c r="J20" s="71"/>
      <c r="T20" s="71"/>
      <c r="AD20" s="71"/>
      <c r="AE20" s="71"/>
      <c r="AF20" s="71"/>
      <c r="AG20" s="71"/>
      <c r="AH20" s="71"/>
      <c r="AI20" s="71"/>
      <c r="AJ20" s="71"/>
      <c r="AK20" s="71"/>
      <c r="AL20" s="71"/>
      <c r="AM20" s="71"/>
      <c r="AN20" s="71"/>
      <c r="AO20" s="71"/>
      <c r="AP20" s="71"/>
      <c r="AQ20" s="71"/>
      <c r="AR20" s="71"/>
      <c r="AT20" s="650" t="s">
        <v>138</v>
      </c>
      <c r="AU20" s="650"/>
      <c r="AV20" s="650"/>
      <c r="AW20" s="650"/>
      <c r="AX20" s="650"/>
      <c r="AY20" s="650"/>
      <c r="AZ20" s="650"/>
      <c r="BA20" s="650"/>
      <c r="BB20" s="650"/>
      <c r="BC20" s="650"/>
      <c r="BD20" s="678"/>
      <c r="BE20" s="678"/>
      <c r="BF20" s="678"/>
      <c r="BG20" s="678"/>
      <c r="BH20" s="678"/>
      <c r="BI20" s="678"/>
      <c r="BJ20" s="678"/>
      <c r="BK20" s="678"/>
      <c r="BL20" s="678"/>
      <c r="BM20" s="678"/>
      <c r="BN20" s="678"/>
      <c r="BO20" s="678"/>
      <c r="BP20" s="678"/>
      <c r="BQ20" s="678"/>
      <c r="BR20" s="678"/>
      <c r="BS20" s="678"/>
      <c r="BT20" s="678"/>
      <c r="BU20" s="678"/>
      <c r="BV20" s="678"/>
      <c r="BW20" s="678"/>
      <c r="BX20" s="678"/>
      <c r="BY20" s="678"/>
      <c r="BZ20" s="678"/>
      <c r="CA20" s="678"/>
      <c r="CB20" s="678"/>
      <c r="CC20" s="678"/>
      <c r="CD20" s="678"/>
      <c r="CE20" s="678"/>
      <c r="CF20" s="678"/>
      <c r="CG20" s="678"/>
      <c r="CH20" s="678"/>
      <c r="CI20" s="678"/>
      <c r="CJ20" s="678"/>
    </row>
    <row r="21" spans="1:93" ht="33.75" customHeight="1" x14ac:dyDescent="0.2">
      <c r="A21" s="71"/>
      <c r="B21" s="71"/>
      <c r="C21" s="71"/>
      <c r="D21" s="71"/>
      <c r="E21" s="71"/>
      <c r="F21" s="71"/>
      <c r="G21" s="71"/>
      <c r="H21" s="71"/>
      <c r="I21" s="71"/>
      <c r="J21" s="71"/>
      <c r="T21" s="71"/>
      <c r="AD21" s="71"/>
      <c r="AE21" s="71"/>
      <c r="AF21" s="71"/>
      <c r="AG21" s="71"/>
      <c r="AH21" s="71"/>
      <c r="AI21" s="71"/>
      <c r="AJ21" s="71"/>
      <c r="AK21" s="71"/>
      <c r="AL21" s="71"/>
      <c r="AM21" s="71"/>
      <c r="AN21" s="71"/>
      <c r="AO21" s="71"/>
      <c r="AP21" s="71"/>
      <c r="AQ21" s="71"/>
      <c r="AR21" s="71"/>
      <c r="AT21" s="650" t="s">
        <v>82</v>
      </c>
      <c r="AU21" s="650"/>
      <c r="AV21" s="650"/>
      <c r="AW21" s="650"/>
      <c r="AX21" s="650"/>
      <c r="AY21" s="650"/>
      <c r="AZ21" s="650"/>
      <c r="BA21" s="650"/>
      <c r="BB21" s="650"/>
      <c r="BC21" s="650"/>
      <c r="BD21" s="678"/>
      <c r="BE21" s="678"/>
      <c r="BF21" s="678"/>
      <c r="BG21" s="678"/>
      <c r="BH21" s="678"/>
      <c r="BI21" s="678"/>
      <c r="BJ21" s="678"/>
      <c r="BK21" s="678"/>
      <c r="BL21" s="678"/>
      <c r="BM21" s="678"/>
      <c r="BN21" s="678"/>
      <c r="BO21" s="678"/>
      <c r="BP21" s="678"/>
      <c r="BQ21" s="678"/>
      <c r="BR21" s="678"/>
      <c r="BS21" s="678"/>
      <c r="BT21" s="678"/>
      <c r="BU21" s="678"/>
      <c r="BV21" s="678"/>
      <c r="BW21" s="678"/>
      <c r="BX21" s="678"/>
      <c r="BY21" s="678"/>
      <c r="BZ21" s="678"/>
      <c r="CA21" s="678"/>
      <c r="CB21" s="678"/>
      <c r="CC21" s="678"/>
      <c r="CD21" s="678"/>
      <c r="CE21" s="678"/>
      <c r="CF21" s="678"/>
      <c r="CG21" s="678"/>
      <c r="CH21" s="678"/>
      <c r="CI21" s="678"/>
      <c r="CJ21" s="678"/>
    </row>
    <row r="22" spans="1:93" ht="15" customHeight="1" x14ac:dyDescent="0.2">
      <c r="A22" s="71"/>
      <c r="B22" s="71"/>
      <c r="C22" s="71"/>
      <c r="D22" s="71"/>
      <c r="E22" s="71"/>
      <c r="F22" s="71"/>
      <c r="G22" s="71"/>
      <c r="H22" s="71"/>
      <c r="I22" s="71"/>
      <c r="J22" s="71"/>
      <c r="T22" s="71"/>
      <c r="AD22" s="71"/>
      <c r="AE22" s="71"/>
      <c r="AF22" s="71"/>
      <c r="AG22" s="71"/>
      <c r="AH22" s="71"/>
      <c r="AI22" s="71"/>
      <c r="AJ22" s="71"/>
      <c r="AK22" s="71"/>
      <c r="AL22" s="71"/>
      <c r="AM22" s="71"/>
      <c r="AN22" s="71"/>
      <c r="AO22" s="71"/>
      <c r="AP22" s="71"/>
      <c r="AQ22" s="71"/>
      <c r="AR22" s="71"/>
    </row>
    <row r="23" spans="1:93" ht="12" customHeight="1" x14ac:dyDescent="0.2">
      <c r="A23" s="179"/>
      <c r="B23" s="179"/>
      <c r="C23" s="179"/>
      <c r="D23" s="179"/>
      <c r="G23" s="177"/>
      <c r="H23" s="177"/>
      <c r="T23" s="180"/>
      <c r="U23" s="180"/>
      <c r="V23" s="180"/>
      <c r="W23" s="180"/>
      <c r="X23" s="178"/>
      <c r="Y23" s="178"/>
      <c r="Z23" s="178"/>
      <c r="AA23" s="178"/>
      <c r="AB23" s="178"/>
      <c r="AC23" s="178"/>
      <c r="AD23" s="178"/>
      <c r="AE23" s="178"/>
      <c r="AF23" s="178"/>
      <c r="AG23" s="178"/>
      <c r="AH23" s="178"/>
      <c r="AI23" s="178"/>
      <c r="AJ23" s="178"/>
      <c r="AK23" s="178"/>
      <c r="AL23" s="178"/>
      <c r="AM23" s="178"/>
      <c r="AN23" s="178"/>
      <c r="AO23" s="178"/>
      <c r="AP23" s="178"/>
      <c r="AQ23" s="178"/>
      <c r="AR23" s="42"/>
      <c r="AT23" s="182"/>
      <c r="AU23" s="182"/>
      <c r="AV23" s="182"/>
      <c r="AW23" s="182"/>
      <c r="AX23" s="182"/>
      <c r="AY23" s="182"/>
      <c r="AZ23" s="182"/>
      <c r="BA23" s="182"/>
      <c r="BB23" s="182"/>
      <c r="BC23" s="182"/>
      <c r="BD23" s="183"/>
      <c r="BE23" s="183"/>
      <c r="BF23" s="183"/>
      <c r="BG23" s="183"/>
      <c r="BH23" s="183"/>
      <c r="BI23" s="183"/>
      <c r="BJ23" s="183"/>
      <c r="BK23" s="183"/>
      <c r="BL23" s="183"/>
      <c r="BM23" s="183"/>
      <c r="BN23" s="183"/>
      <c r="BO23" s="183"/>
      <c r="BP23" s="183"/>
      <c r="BQ23" s="183"/>
      <c r="BR23" s="183"/>
      <c r="BS23" s="183"/>
      <c r="BT23" s="183"/>
      <c r="BU23" s="183"/>
      <c r="BV23" s="183"/>
      <c r="BW23" s="183"/>
      <c r="BX23" s="183"/>
      <c r="BY23" s="183"/>
      <c r="BZ23" s="183"/>
      <c r="CA23" s="183"/>
      <c r="CB23" s="183"/>
      <c r="CC23" s="183"/>
      <c r="CD23" s="183"/>
      <c r="CE23" s="183"/>
      <c r="CF23" s="183"/>
      <c r="CG23" s="183"/>
      <c r="CH23" s="183"/>
      <c r="CI23" s="183"/>
      <c r="CJ23" s="183"/>
      <c r="CK23" s="183"/>
      <c r="CL23" s="183"/>
    </row>
    <row r="24" spans="1:93" ht="21" customHeight="1" x14ac:dyDescent="0.2">
      <c r="A24" s="179"/>
      <c r="B24" s="179"/>
      <c r="C24" s="179"/>
      <c r="D24" s="179"/>
      <c r="G24" s="177"/>
      <c r="H24" s="177"/>
      <c r="T24" s="72"/>
      <c r="U24" s="72"/>
      <c r="V24" s="72"/>
      <c r="W24" s="72"/>
      <c r="X24" s="178"/>
      <c r="Y24" s="178"/>
      <c r="Z24" s="178"/>
      <c r="AA24" s="178"/>
      <c r="AB24" s="178"/>
      <c r="AC24" s="178"/>
      <c r="AD24" s="178"/>
      <c r="AE24" s="178"/>
      <c r="AF24" s="178"/>
      <c r="AG24" s="178"/>
      <c r="AH24" s="178"/>
      <c r="AI24" s="178"/>
      <c r="AJ24" s="649" t="s">
        <v>22</v>
      </c>
      <c r="AK24" s="649"/>
      <c r="AL24" s="649"/>
      <c r="AM24" s="649"/>
      <c r="AN24" s="649"/>
      <c r="AO24" s="649"/>
      <c r="AP24" s="649"/>
      <c r="AQ24" s="649"/>
      <c r="AR24" s="649"/>
      <c r="AS24" s="178"/>
      <c r="AT24" s="650" t="s">
        <v>18</v>
      </c>
      <c r="AU24" s="650"/>
      <c r="AV24" s="650"/>
      <c r="AW24" s="650"/>
      <c r="AX24" s="650"/>
      <c r="AY24" s="650"/>
      <c r="AZ24" s="650"/>
      <c r="BA24" s="650"/>
      <c r="BB24" s="650"/>
      <c r="BC24" s="650"/>
      <c r="BD24" s="651"/>
      <c r="BE24" s="651"/>
      <c r="BF24" s="651"/>
      <c r="BG24" s="651"/>
      <c r="BH24" s="651"/>
      <c r="BI24" s="652" t="s">
        <v>34</v>
      </c>
      <c r="BJ24" s="652"/>
      <c r="BK24" s="651"/>
      <c r="BL24" s="651"/>
      <c r="BM24" s="651"/>
      <c r="BN24" s="651"/>
      <c r="BO24" s="651"/>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O24" s="170"/>
    </row>
    <row r="25" spans="1:93" ht="41.25" customHeight="1" x14ac:dyDescent="0.25">
      <c r="A25" s="71"/>
      <c r="B25" s="71"/>
      <c r="C25" s="71"/>
      <c r="D25" s="71"/>
      <c r="E25" s="41"/>
      <c r="F25" s="41"/>
      <c r="G25" s="177"/>
      <c r="H25" s="177"/>
      <c r="T25" s="179"/>
      <c r="U25" s="179"/>
      <c r="V25" s="179"/>
      <c r="W25" s="71"/>
      <c r="X25" s="178"/>
      <c r="Y25" s="178"/>
      <c r="Z25" s="178"/>
      <c r="AA25" s="178"/>
      <c r="AB25" s="178"/>
      <c r="AC25" s="178"/>
      <c r="AD25" s="178"/>
      <c r="AE25" s="178"/>
      <c r="AF25" s="178"/>
      <c r="AG25" s="178"/>
      <c r="AH25" s="178"/>
      <c r="AI25" s="178"/>
      <c r="AJ25" s="178"/>
      <c r="AK25" s="178"/>
      <c r="AL25" s="178"/>
      <c r="AM25" s="178"/>
      <c r="AN25" s="178"/>
      <c r="AO25" s="178"/>
      <c r="AP25" s="178"/>
      <c r="AQ25" s="178"/>
      <c r="AR25" s="42"/>
      <c r="AT25" s="684" t="s">
        <v>19</v>
      </c>
      <c r="AU25" s="684"/>
      <c r="AV25" s="684"/>
      <c r="AW25" s="684"/>
      <c r="AX25" s="684"/>
      <c r="AY25" s="684"/>
      <c r="AZ25" s="684"/>
      <c r="BA25" s="684"/>
      <c r="BB25" s="684"/>
      <c r="BC25" s="684"/>
      <c r="BD25" s="643"/>
      <c r="BE25" s="643"/>
      <c r="BF25" s="643"/>
      <c r="BG25" s="643"/>
      <c r="BH25" s="643"/>
      <c r="BI25" s="643"/>
      <c r="BJ25" s="643"/>
      <c r="BK25" s="643"/>
      <c r="BL25" s="643"/>
      <c r="BM25" s="643"/>
      <c r="BN25" s="643"/>
      <c r="BO25" s="643"/>
      <c r="BP25" s="643"/>
      <c r="BQ25" s="643"/>
      <c r="BR25" s="643"/>
      <c r="BS25" s="643"/>
      <c r="BT25" s="643"/>
      <c r="BU25" s="643"/>
      <c r="BV25" s="643"/>
      <c r="BW25" s="643"/>
      <c r="BX25" s="643"/>
      <c r="BY25" s="643"/>
      <c r="BZ25" s="643"/>
      <c r="CA25" s="643"/>
      <c r="CB25" s="643"/>
      <c r="CC25" s="643"/>
      <c r="CD25" s="643"/>
      <c r="CE25" s="643"/>
      <c r="CF25" s="643"/>
      <c r="CG25" s="643"/>
      <c r="CH25" s="643"/>
      <c r="CI25" s="643"/>
      <c r="CJ25" s="643"/>
      <c r="CK25" s="643"/>
      <c r="CL25" s="643"/>
    </row>
    <row r="26" spans="1:93" ht="27.75" customHeight="1" x14ac:dyDescent="0.2">
      <c r="A26" s="179"/>
      <c r="B26" s="179"/>
      <c r="C26" s="179"/>
      <c r="D26" s="179"/>
      <c r="G26" s="177"/>
      <c r="H26" s="177"/>
      <c r="T26" s="180"/>
      <c r="U26" s="180"/>
      <c r="V26" s="180"/>
      <c r="W26" s="180"/>
      <c r="X26" s="178"/>
      <c r="Y26" s="178"/>
      <c r="Z26" s="178"/>
      <c r="AA26" s="178"/>
      <c r="AB26" s="178"/>
      <c r="AC26" s="178"/>
      <c r="AD26" s="178"/>
      <c r="AE26" s="178"/>
      <c r="AF26" s="178"/>
      <c r="AG26" s="178"/>
      <c r="AH26" s="178"/>
      <c r="AI26" s="178"/>
      <c r="AJ26" s="178"/>
      <c r="AK26" s="178"/>
      <c r="AL26" s="178"/>
      <c r="AM26" s="178"/>
      <c r="AN26" s="178"/>
      <c r="AO26" s="178"/>
      <c r="AP26" s="178"/>
      <c r="AQ26" s="178"/>
      <c r="AR26" s="42"/>
      <c r="AT26" s="684"/>
      <c r="AU26" s="684"/>
      <c r="AV26" s="684"/>
      <c r="AW26" s="684"/>
      <c r="AX26" s="684"/>
      <c r="AY26" s="684"/>
      <c r="AZ26" s="684"/>
      <c r="BA26" s="684"/>
      <c r="BB26" s="684"/>
      <c r="BC26" s="684"/>
      <c r="BD26" s="683"/>
      <c r="BE26" s="683"/>
      <c r="BF26" s="683"/>
      <c r="BG26" s="683"/>
      <c r="BH26" s="683"/>
      <c r="BI26" s="683"/>
      <c r="BJ26" s="683"/>
      <c r="BK26" s="683"/>
      <c r="BL26" s="683"/>
      <c r="BM26" s="683"/>
      <c r="BN26" s="683"/>
      <c r="BO26" s="683"/>
      <c r="BP26" s="683"/>
      <c r="BQ26" s="683"/>
      <c r="BR26" s="683"/>
      <c r="BS26" s="683"/>
      <c r="BT26" s="683"/>
      <c r="BU26" s="683"/>
      <c r="BV26" s="683"/>
      <c r="BW26" s="683"/>
      <c r="BX26" s="683"/>
      <c r="BY26" s="683"/>
      <c r="BZ26" s="683"/>
      <c r="CA26" s="683"/>
      <c r="CB26" s="683"/>
      <c r="CC26" s="683"/>
      <c r="CD26" s="683"/>
      <c r="CE26" s="683"/>
      <c r="CF26" s="683"/>
      <c r="CG26" s="683"/>
      <c r="CH26" s="683"/>
      <c r="CI26" s="683"/>
      <c r="CJ26" s="683"/>
      <c r="CK26" s="683"/>
      <c r="CL26" s="683"/>
      <c r="CM26" s="64"/>
      <c r="CN26" s="64"/>
      <c r="CO26" s="170"/>
    </row>
    <row r="27" spans="1:93" ht="26.25" customHeight="1" x14ac:dyDescent="0.2">
      <c r="A27" s="179"/>
      <c r="B27" s="179"/>
      <c r="C27" s="179"/>
      <c r="D27" s="179"/>
      <c r="E27" s="41"/>
      <c r="F27" s="41"/>
      <c r="G27" s="177"/>
      <c r="H27" s="177"/>
      <c r="T27" s="179"/>
      <c r="U27" s="179"/>
      <c r="V27" s="179"/>
      <c r="W27" s="71"/>
      <c r="X27" s="178"/>
      <c r="Y27" s="178"/>
      <c r="Z27" s="178"/>
      <c r="AA27" s="178"/>
      <c r="AB27" s="178"/>
      <c r="AC27" s="178"/>
      <c r="AD27" s="178"/>
      <c r="AE27" s="178"/>
      <c r="AF27" s="178"/>
      <c r="AG27" s="178"/>
      <c r="AH27" s="178"/>
      <c r="AI27" s="178"/>
      <c r="AJ27" s="178"/>
      <c r="AK27" s="178"/>
      <c r="AL27" s="178"/>
      <c r="AM27" s="178"/>
      <c r="AN27" s="178"/>
      <c r="AO27" s="178"/>
      <c r="AP27" s="178"/>
      <c r="AQ27" s="178"/>
      <c r="AR27" s="42"/>
      <c r="AT27" s="650" t="s">
        <v>21</v>
      </c>
      <c r="AU27" s="650"/>
      <c r="AV27" s="650"/>
      <c r="AW27" s="650"/>
      <c r="AX27" s="650"/>
      <c r="AY27" s="650"/>
      <c r="AZ27" s="650"/>
      <c r="BA27" s="650"/>
      <c r="BB27" s="650"/>
      <c r="BC27" s="650"/>
      <c r="BD27" s="678"/>
      <c r="BE27" s="678"/>
      <c r="BF27" s="678"/>
      <c r="BG27" s="678"/>
      <c r="BH27" s="678"/>
      <c r="BI27" s="678"/>
      <c r="BJ27" s="678"/>
      <c r="BK27" s="678"/>
      <c r="BL27" s="678"/>
      <c r="BM27" s="678"/>
      <c r="BN27" s="678"/>
      <c r="BO27" s="678"/>
      <c r="BP27" s="678"/>
      <c r="BQ27" s="678"/>
      <c r="BR27" s="678"/>
      <c r="BS27" s="678"/>
      <c r="BT27" s="678"/>
      <c r="BU27" s="678"/>
      <c r="BV27" s="678"/>
      <c r="BW27" s="678"/>
      <c r="BX27" s="678"/>
      <c r="BY27" s="678"/>
      <c r="BZ27" s="678"/>
      <c r="CA27" s="678"/>
      <c r="CB27" s="678"/>
      <c r="CC27" s="678"/>
      <c r="CD27" s="678"/>
      <c r="CE27" s="678"/>
      <c r="CF27" s="678"/>
      <c r="CG27" s="678"/>
      <c r="CH27" s="678"/>
      <c r="CI27" s="678"/>
      <c r="CJ27" s="678"/>
      <c r="CK27" s="678"/>
      <c r="CL27" s="678"/>
    </row>
    <row r="28" spans="1:93" ht="41.25" customHeight="1" x14ac:dyDescent="0.2">
      <c r="A28" s="179"/>
      <c r="B28" s="179"/>
      <c r="C28" s="179"/>
      <c r="D28" s="179"/>
      <c r="E28" s="41"/>
      <c r="F28" s="41"/>
      <c r="G28" s="177"/>
      <c r="H28" s="177"/>
      <c r="T28" s="179"/>
      <c r="U28" s="179"/>
      <c r="V28" s="179"/>
      <c r="W28" s="71"/>
      <c r="X28" s="178"/>
      <c r="Y28" s="178"/>
      <c r="Z28" s="178"/>
      <c r="AA28" s="178"/>
      <c r="AB28" s="178"/>
      <c r="AC28" s="178"/>
      <c r="AD28" s="178"/>
      <c r="AE28" s="178"/>
      <c r="AF28" s="178"/>
      <c r="AG28" s="178"/>
      <c r="AH28" s="178"/>
      <c r="AI28" s="178"/>
      <c r="AJ28" s="178"/>
      <c r="AK28" s="178"/>
      <c r="AL28" s="178"/>
      <c r="AM28" s="178"/>
      <c r="AN28" s="178"/>
      <c r="AO28" s="178"/>
      <c r="AP28" s="178"/>
      <c r="AQ28" s="178"/>
      <c r="AR28" s="42"/>
      <c r="AT28" s="649" t="s">
        <v>117</v>
      </c>
      <c r="AU28" s="650"/>
      <c r="AV28" s="650"/>
      <c r="AW28" s="650"/>
      <c r="AX28" s="650"/>
      <c r="AY28" s="650"/>
      <c r="AZ28" s="650"/>
      <c r="BA28" s="650"/>
      <c r="BB28" s="650"/>
      <c r="BC28" s="650"/>
      <c r="BD28" s="655"/>
      <c r="BE28" s="655"/>
      <c r="BF28" s="655"/>
      <c r="BG28" s="655"/>
      <c r="BH28" s="655"/>
      <c r="BI28" s="655"/>
      <c r="BJ28" s="655"/>
      <c r="BK28" s="655"/>
      <c r="BL28" s="655"/>
      <c r="BM28" s="655"/>
      <c r="BN28" s="655"/>
      <c r="BO28" s="655"/>
      <c r="BP28" s="655"/>
      <c r="BQ28" s="655"/>
      <c r="BR28" s="655"/>
      <c r="BS28" s="655"/>
      <c r="BT28" s="655"/>
      <c r="BU28" s="655"/>
      <c r="BV28" s="655"/>
      <c r="BW28" s="655"/>
      <c r="BX28" s="655"/>
      <c r="BY28" s="655"/>
      <c r="BZ28" s="655"/>
      <c r="CA28" s="655"/>
      <c r="CB28" s="655"/>
      <c r="CC28" s="655"/>
      <c r="CD28" s="655"/>
      <c r="CE28" s="655"/>
      <c r="CF28" s="655"/>
      <c r="CG28" s="655"/>
      <c r="CH28" s="655"/>
      <c r="CI28" s="655"/>
      <c r="CJ28" s="655"/>
      <c r="CK28" s="656"/>
      <c r="CL28" s="656"/>
      <c r="CM28" s="656"/>
      <c r="CN28" s="656"/>
      <c r="CO28" s="170"/>
    </row>
    <row r="29" spans="1:93" s="46" customFormat="1" ht="15" customHeight="1" x14ac:dyDescent="0.2">
      <c r="A29" s="184"/>
      <c r="B29" s="184"/>
      <c r="C29" s="184"/>
      <c r="D29" s="184"/>
      <c r="G29" s="185"/>
      <c r="H29" s="185"/>
      <c r="T29" s="184"/>
      <c r="U29" s="184"/>
      <c r="V29" s="184"/>
      <c r="W29" s="176"/>
      <c r="X29" s="186"/>
      <c r="Y29" s="186"/>
      <c r="Z29" s="186"/>
      <c r="AA29" s="186"/>
      <c r="AB29" s="186"/>
      <c r="AC29" s="186"/>
      <c r="AD29" s="186"/>
      <c r="AE29" s="186"/>
      <c r="AF29" s="186"/>
      <c r="AG29" s="186"/>
      <c r="AH29" s="186"/>
      <c r="AI29" s="186"/>
      <c r="AJ29" s="186"/>
      <c r="AK29" s="186"/>
      <c r="AL29" s="186"/>
      <c r="AM29" s="186"/>
      <c r="AN29" s="186"/>
      <c r="AO29" s="186"/>
      <c r="AP29" s="186"/>
      <c r="AQ29" s="186"/>
      <c r="AR29" s="47"/>
      <c r="AT29" s="121"/>
      <c r="AU29" s="121"/>
      <c r="AV29" s="121"/>
      <c r="AW29" s="121"/>
      <c r="AX29" s="121"/>
      <c r="AY29" s="121"/>
      <c r="AZ29" s="121"/>
      <c r="BA29" s="121"/>
      <c r="BB29" s="121"/>
      <c r="BC29" s="121"/>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48"/>
      <c r="CN29" s="48"/>
    </row>
    <row r="30" spans="1:93" s="46" customFormat="1" ht="38.25" customHeight="1" x14ac:dyDescent="0.2">
      <c r="X30" s="186"/>
      <c r="Y30" s="186"/>
      <c r="Z30" s="186"/>
      <c r="AA30" s="186"/>
      <c r="AB30" s="186"/>
      <c r="AN30" s="186"/>
      <c r="AO30" s="186"/>
      <c r="AP30" s="186"/>
      <c r="AQ30" s="186"/>
      <c r="AR30" s="47"/>
    </row>
    <row r="31" spans="1:93" s="46" customFormat="1" ht="24.75" customHeight="1" x14ac:dyDescent="0.2">
      <c r="A31" s="682"/>
      <c r="B31" s="682"/>
      <c r="C31" s="682"/>
      <c r="D31" s="682"/>
      <c r="E31" s="682"/>
      <c r="F31" s="682"/>
      <c r="G31" s="682"/>
      <c r="H31" s="682"/>
      <c r="I31" s="682"/>
      <c r="J31" s="682"/>
      <c r="K31" s="682"/>
      <c r="L31" s="682"/>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2"/>
      <c r="AK31" s="682"/>
      <c r="AL31" s="682"/>
      <c r="AM31" s="682"/>
      <c r="AN31" s="682"/>
      <c r="AO31" s="682"/>
      <c r="AP31" s="682"/>
      <c r="AQ31" s="682"/>
      <c r="AR31" s="682"/>
      <c r="AS31" s="682"/>
      <c r="AT31" s="682"/>
      <c r="AU31" s="682"/>
      <c r="AV31" s="682"/>
      <c r="AW31" s="682"/>
      <c r="AX31" s="682"/>
      <c r="AY31" s="682"/>
      <c r="AZ31" s="682"/>
      <c r="BA31" s="682"/>
      <c r="BB31" s="682"/>
      <c r="BC31" s="682"/>
      <c r="BD31" s="682"/>
      <c r="BE31" s="682"/>
      <c r="BF31" s="682"/>
      <c r="BG31" s="682"/>
      <c r="BH31" s="682"/>
      <c r="BI31" s="682"/>
      <c r="BJ31" s="682"/>
      <c r="BK31" s="682"/>
      <c r="BL31" s="682"/>
      <c r="BM31" s="682"/>
      <c r="BN31" s="682"/>
      <c r="BO31" s="682"/>
      <c r="BP31" s="682"/>
      <c r="BQ31" s="682"/>
      <c r="BR31" s="682"/>
      <c r="BS31" s="682"/>
      <c r="BT31" s="682"/>
      <c r="BU31" s="682"/>
      <c r="BV31" s="682"/>
      <c r="BW31" s="682"/>
      <c r="BX31" s="682"/>
      <c r="BY31" s="682"/>
      <c r="BZ31" s="682"/>
      <c r="CA31" s="682"/>
      <c r="CB31" s="682"/>
      <c r="CC31" s="682"/>
      <c r="CD31" s="682"/>
      <c r="CE31" s="682"/>
      <c r="CF31" s="682"/>
      <c r="CG31" s="682"/>
      <c r="CH31" s="682"/>
      <c r="CI31" s="682"/>
      <c r="CJ31" s="682"/>
      <c r="CK31" s="682"/>
      <c r="CL31" s="682"/>
      <c r="CM31" s="682"/>
      <c r="CN31" s="682"/>
    </row>
    <row r="32" spans="1:93" s="46" customFormat="1" ht="24.75" customHeight="1" x14ac:dyDescent="0.2">
      <c r="A32" s="674" t="s">
        <v>52</v>
      </c>
      <c r="B32" s="674"/>
      <c r="C32" s="674"/>
      <c r="D32" s="674"/>
      <c r="E32" s="674"/>
      <c r="F32" s="674"/>
      <c r="G32" s="674"/>
      <c r="H32" s="674"/>
      <c r="I32" s="674"/>
      <c r="J32" s="674"/>
      <c r="K32" s="674"/>
      <c r="L32" s="674"/>
      <c r="M32" s="674"/>
      <c r="N32" s="674"/>
      <c r="O32" s="674"/>
      <c r="P32" s="674"/>
      <c r="Q32" s="674"/>
      <c r="R32" s="674"/>
      <c r="S32" s="674"/>
      <c r="T32" s="674"/>
      <c r="U32" s="674"/>
      <c r="V32" s="674"/>
      <c r="W32" s="674"/>
      <c r="X32" s="674"/>
      <c r="Y32" s="674"/>
      <c r="Z32" s="674"/>
      <c r="AA32" s="674"/>
      <c r="AB32" s="674"/>
      <c r="AC32" s="674"/>
      <c r="AD32" s="674"/>
      <c r="AE32" s="674"/>
      <c r="AF32" s="674"/>
      <c r="AG32" s="674"/>
      <c r="AH32" s="674"/>
      <c r="AI32" s="674"/>
      <c r="AJ32" s="674"/>
      <c r="AK32" s="674"/>
      <c r="AL32" s="674"/>
      <c r="AM32" s="674"/>
      <c r="AN32" s="674"/>
      <c r="AO32" s="674"/>
      <c r="AP32" s="674"/>
      <c r="AQ32" s="674"/>
      <c r="AR32" s="674"/>
      <c r="AS32" s="674"/>
      <c r="AT32" s="674"/>
      <c r="AU32" s="674"/>
      <c r="AV32" s="674"/>
      <c r="AW32" s="674"/>
      <c r="AX32" s="674"/>
      <c r="AY32" s="674"/>
      <c r="AZ32" s="674"/>
      <c r="BA32" s="674"/>
      <c r="BB32" s="674"/>
      <c r="BC32" s="674"/>
      <c r="BD32" s="674"/>
      <c r="BE32" s="674"/>
      <c r="BF32" s="674"/>
      <c r="BG32" s="674"/>
      <c r="BH32" s="674"/>
      <c r="BI32" s="674"/>
      <c r="BJ32" s="674"/>
      <c r="BK32" s="674"/>
      <c r="BL32" s="674"/>
      <c r="BM32" s="674"/>
      <c r="BN32" s="674"/>
      <c r="BO32" s="674"/>
      <c r="BP32" s="674"/>
      <c r="BQ32" s="674"/>
      <c r="BR32" s="674"/>
      <c r="BS32" s="674"/>
      <c r="BT32" s="674"/>
      <c r="BU32" s="674"/>
      <c r="BV32" s="674"/>
      <c r="BW32" s="674"/>
      <c r="BX32" s="674"/>
      <c r="BY32" s="674"/>
      <c r="BZ32" s="674"/>
      <c r="CA32" s="674"/>
      <c r="CB32" s="674"/>
      <c r="CC32" s="674"/>
      <c r="CD32" s="674"/>
      <c r="CE32" s="674"/>
      <c r="CF32" s="674"/>
      <c r="CG32" s="674"/>
      <c r="CH32" s="674"/>
      <c r="CI32" s="674"/>
      <c r="CJ32" s="674"/>
      <c r="CK32" s="674"/>
      <c r="CL32" s="674"/>
      <c r="CM32" s="674"/>
      <c r="CN32" s="674"/>
    </row>
    <row r="33" spans="1:92" s="46" customFormat="1" ht="24.75" customHeight="1" x14ac:dyDescent="0.2">
      <c r="A33" s="674" t="s">
        <v>132</v>
      </c>
      <c r="B33" s="674"/>
      <c r="C33" s="674"/>
      <c r="D33" s="674"/>
      <c r="E33" s="674"/>
      <c r="F33" s="674"/>
      <c r="G33" s="674"/>
      <c r="H33" s="674"/>
      <c r="I33" s="674"/>
      <c r="J33" s="674"/>
      <c r="K33" s="674"/>
      <c r="L33" s="674"/>
      <c r="M33" s="674"/>
      <c r="N33" s="674"/>
      <c r="O33" s="674"/>
      <c r="P33" s="674"/>
      <c r="Q33" s="674"/>
      <c r="R33" s="674"/>
      <c r="S33" s="674"/>
      <c r="T33" s="674"/>
      <c r="U33" s="674"/>
      <c r="V33" s="674"/>
      <c r="W33" s="674"/>
      <c r="X33" s="674"/>
      <c r="Y33" s="674"/>
      <c r="Z33" s="674"/>
      <c r="AA33" s="674"/>
      <c r="AB33" s="674"/>
      <c r="AC33" s="674"/>
      <c r="AD33" s="674"/>
      <c r="AE33" s="674"/>
      <c r="AF33" s="674"/>
      <c r="AG33" s="674"/>
      <c r="AH33" s="674"/>
      <c r="AI33" s="674"/>
      <c r="AJ33" s="674"/>
      <c r="AK33" s="674"/>
      <c r="AL33" s="674"/>
      <c r="AM33" s="674"/>
      <c r="AN33" s="674"/>
      <c r="AO33" s="674"/>
      <c r="AP33" s="674"/>
      <c r="AQ33" s="674"/>
      <c r="AR33" s="674"/>
      <c r="AS33" s="674"/>
      <c r="AT33" s="674"/>
      <c r="AU33" s="674"/>
      <c r="AV33" s="674"/>
      <c r="AW33" s="674"/>
      <c r="AX33" s="674"/>
      <c r="AY33" s="674"/>
      <c r="AZ33" s="674"/>
      <c r="BA33" s="674"/>
      <c r="BB33" s="674"/>
      <c r="BC33" s="674"/>
      <c r="BD33" s="674"/>
      <c r="BE33" s="674"/>
      <c r="BF33" s="674"/>
      <c r="BG33" s="674"/>
      <c r="BH33" s="674"/>
      <c r="BI33" s="674"/>
      <c r="BJ33" s="674"/>
      <c r="BK33" s="674"/>
      <c r="BL33" s="674"/>
      <c r="BM33" s="674"/>
      <c r="BN33" s="674"/>
      <c r="BO33" s="674"/>
      <c r="BP33" s="674"/>
      <c r="BQ33" s="674"/>
      <c r="BR33" s="674"/>
      <c r="BS33" s="674"/>
      <c r="BT33" s="674"/>
      <c r="BU33" s="674"/>
      <c r="BV33" s="674"/>
      <c r="BW33" s="674"/>
      <c r="BX33" s="674"/>
      <c r="BY33" s="674"/>
      <c r="BZ33" s="674"/>
      <c r="CA33" s="674"/>
      <c r="CB33" s="674"/>
      <c r="CC33" s="674"/>
      <c r="CD33" s="674"/>
      <c r="CE33" s="674"/>
      <c r="CF33" s="674"/>
      <c r="CG33" s="674"/>
      <c r="CH33" s="674"/>
      <c r="CI33" s="674"/>
      <c r="CJ33" s="674"/>
      <c r="CK33" s="674"/>
      <c r="CL33" s="674"/>
      <c r="CM33" s="674"/>
      <c r="CN33" s="674"/>
    </row>
    <row r="34" spans="1:92" s="46" customFormat="1" ht="24.75" customHeight="1" x14ac:dyDescent="0.2">
      <c r="A34" s="682" t="s">
        <v>261</v>
      </c>
      <c r="B34" s="682"/>
      <c r="C34" s="682"/>
      <c r="D34" s="682"/>
      <c r="E34" s="682"/>
      <c r="F34" s="682"/>
      <c r="G34" s="682"/>
      <c r="H34" s="682"/>
      <c r="I34" s="682"/>
      <c r="J34" s="682"/>
      <c r="K34" s="682"/>
      <c r="L34" s="682"/>
      <c r="M34" s="682"/>
      <c r="N34" s="682"/>
      <c r="O34" s="682"/>
      <c r="P34" s="682"/>
      <c r="Q34" s="682"/>
      <c r="R34" s="682"/>
      <c r="S34" s="682"/>
      <c r="T34" s="682"/>
      <c r="U34" s="682"/>
      <c r="V34" s="682"/>
      <c r="W34" s="682"/>
      <c r="X34" s="682"/>
      <c r="Y34" s="682"/>
      <c r="Z34" s="682"/>
      <c r="AA34" s="682"/>
      <c r="AB34" s="682"/>
      <c r="AC34" s="682"/>
      <c r="AD34" s="682"/>
      <c r="AE34" s="682"/>
      <c r="AF34" s="682"/>
      <c r="AG34" s="682"/>
      <c r="AH34" s="682"/>
      <c r="AI34" s="682"/>
      <c r="AJ34" s="682"/>
      <c r="AK34" s="682"/>
      <c r="AL34" s="682"/>
      <c r="AM34" s="682"/>
      <c r="AN34" s="682"/>
      <c r="AO34" s="682"/>
      <c r="AP34" s="682"/>
      <c r="AQ34" s="682"/>
      <c r="AR34" s="682"/>
      <c r="AS34" s="682"/>
      <c r="AT34" s="682"/>
      <c r="AU34" s="682"/>
      <c r="AV34" s="682"/>
      <c r="AW34" s="682"/>
      <c r="AX34" s="682"/>
      <c r="AY34" s="682"/>
      <c r="AZ34" s="682"/>
      <c r="BA34" s="682"/>
      <c r="BB34" s="682"/>
      <c r="BC34" s="682"/>
      <c r="BD34" s="682"/>
      <c r="BE34" s="682"/>
      <c r="BF34" s="682"/>
      <c r="BG34" s="682"/>
      <c r="BH34" s="682"/>
      <c r="BI34" s="682"/>
      <c r="BJ34" s="682"/>
      <c r="BK34" s="682"/>
      <c r="BL34" s="682"/>
      <c r="BM34" s="682"/>
      <c r="BN34" s="682"/>
      <c r="BO34" s="682"/>
      <c r="BP34" s="682"/>
      <c r="BQ34" s="682"/>
      <c r="BR34" s="682"/>
      <c r="BS34" s="682"/>
      <c r="BT34" s="682"/>
      <c r="BU34" s="682"/>
      <c r="BV34" s="682"/>
      <c r="BW34" s="682"/>
      <c r="BX34" s="682"/>
      <c r="BY34" s="682"/>
      <c r="BZ34" s="682"/>
      <c r="CA34" s="682"/>
      <c r="CB34" s="682"/>
      <c r="CC34" s="682"/>
      <c r="CD34" s="682"/>
      <c r="CE34" s="682"/>
      <c r="CF34" s="682"/>
      <c r="CG34" s="682"/>
      <c r="CH34" s="682"/>
      <c r="CI34" s="682"/>
      <c r="CJ34" s="682"/>
      <c r="CK34" s="682"/>
      <c r="CL34" s="682"/>
      <c r="CM34" s="682"/>
      <c r="CN34" s="682"/>
    </row>
    <row r="35" spans="1:92" s="46" customFormat="1" ht="36" customHeight="1" x14ac:dyDescent="0.2">
      <c r="A35" s="187"/>
      <c r="B35" s="187"/>
      <c r="C35" s="187"/>
      <c r="F35" s="120"/>
      <c r="G35" s="185"/>
      <c r="H35" s="185"/>
      <c r="I35" s="120"/>
      <c r="J35" s="120"/>
    </row>
    <row r="36" spans="1:92" s="46" customFormat="1" ht="29.25" customHeight="1" x14ac:dyDescent="0.2">
      <c r="A36" s="661" t="s">
        <v>190</v>
      </c>
      <c r="B36" s="661"/>
      <c r="C36" s="661"/>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1"/>
      <c r="AO36" s="661"/>
      <c r="AP36" s="661"/>
      <c r="AQ36" s="661"/>
      <c r="AR36" s="661"/>
      <c r="AS36" s="661"/>
      <c r="AT36" s="661"/>
      <c r="AU36" s="661"/>
      <c r="AV36" s="661"/>
      <c r="AW36" s="661"/>
      <c r="AX36" s="661"/>
      <c r="AY36" s="661"/>
      <c r="AZ36" s="661"/>
      <c r="BA36" s="661"/>
      <c r="BB36" s="661"/>
      <c r="BC36" s="661"/>
      <c r="BD36" s="661"/>
      <c r="BE36" s="661"/>
      <c r="BF36" s="661"/>
      <c r="BG36" s="661"/>
      <c r="BH36" s="661"/>
      <c r="BI36" s="661"/>
      <c r="BJ36" s="661"/>
      <c r="BK36" s="661"/>
      <c r="BL36" s="661"/>
      <c r="BM36" s="661"/>
      <c r="BN36" s="661"/>
      <c r="BO36" s="661"/>
      <c r="BP36" s="661"/>
      <c r="BQ36" s="661"/>
      <c r="BR36" s="661"/>
      <c r="BS36" s="661"/>
      <c r="BT36" s="661"/>
      <c r="BU36" s="661"/>
      <c r="BV36" s="661"/>
      <c r="BW36" s="661"/>
      <c r="BX36" s="661"/>
      <c r="BY36" s="661"/>
      <c r="BZ36" s="661"/>
      <c r="CA36" s="661"/>
      <c r="CB36" s="661"/>
      <c r="CC36" s="661"/>
      <c r="CD36" s="661"/>
      <c r="CE36" s="661"/>
      <c r="CF36" s="661"/>
      <c r="CG36" s="661"/>
      <c r="CH36" s="661"/>
      <c r="CI36" s="661"/>
      <c r="CJ36" s="661"/>
      <c r="CK36" s="661"/>
      <c r="CL36" s="661"/>
      <c r="CM36" s="661"/>
      <c r="CN36" s="661"/>
    </row>
    <row r="37" spans="1:92" s="46" customFormat="1" ht="29.25" customHeight="1" x14ac:dyDescent="0.2">
      <c r="A37" s="661"/>
      <c r="B37" s="661"/>
      <c r="C37" s="661"/>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1"/>
      <c r="AZ37" s="661"/>
      <c r="BA37" s="661"/>
      <c r="BB37" s="661"/>
      <c r="BC37" s="661"/>
      <c r="BD37" s="661"/>
      <c r="BE37" s="661"/>
      <c r="BF37" s="661"/>
      <c r="BG37" s="661"/>
      <c r="BH37" s="661"/>
      <c r="BI37" s="661"/>
      <c r="BJ37" s="661"/>
      <c r="BK37" s="661"/>
      <c r="BL37" s="661"/>
      <c r="BM37" s="661"/>
      <c r="BN37" s="661"/>
      <c r="BO37" s="661"/>
      <c r="BP37" s="661"/>
      <c r="BQ37" s="661"/>
      <c r="BR37" s="661"/>
      <c r="BS37" s="661"/>
      <c r="BT37" s="661"/>
      <c r="BU37" s="661"/>
      <c r="BV37" s="661"/>
      <c r="BW37" s="661"/>
      <c r="BX37" s="661"/>
      <c r="BY37" s="661"/>
      <c r="BZ37" s="661"/>
      <c r="CA37" s="661"/>
      <c r="CB37" s="661"/>
      <c r="CC37" s="661"/>
      <c r="CD37" s="661"/>
      <c r="CE37" s="661"/>
      <c r="CF37" s="661"/>
      <c r="CG37" s="661"/>
      <c r="CH37" s="661"/>
      <c r="CI37" s="661"/>
      <c r="CJ37" s="661"/>
      <c r="CK37" s="661"/>
      <c r="CL37" s="661"/>
      <c r="CM37" s="661"/>
      <c r="CN37" s="661"/>
    </row>
    <row r="38" spans="1:92" ht="29.25" customHeight="1" x14ac:dyDescent="0.2">
      <c r="A38" s="661"/>
      <c r="B38" s="661"/>
      <c r="C38" s="661"/>
      <c r="D38" s="661"/>
      <c r="E38" s="661"/>
      <c r="F38" s="661"/>
      <c r="G38" s="661"/>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1"/>
      <c r="CM38" s="661"/>
      <c r="CN38" s="661"/>
    </row>
    <row r="39" spans="1:92" ht="29.25" customHeight="1" x14ac:dyDescent="0.2">
      <c r="A39" s="661"/>
      <c r="B39" s="661"/>
      <c r="C39" s="661"/>
      <c r="D39" s="661"/>
      <c r="E39" s="661"/>
      <c r="F39" s="661"/>
      <c r="G39" s="661"/>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c r="AO39" s="661"/>
      <c r="AP39" s="661"/>
      <c r="AQ39" s="661"/>
      <c r="AR39" s="661"/>
      <c r="AS39" s="661"/>
      <c r="AT39" s="661"/>
      <c r="AU39" s="661"/>
      <c r="AV39" s="661"/>
      <c r="AW39" s="661"/>
      <c r="AX39" s="661"/>
      <c r="AY39" s="661"/>
      <c r="AZ39" s="661"/>
      <c r="BA39" s="661"/>
      <c r="BB39" s="661"/>
      <c r="BC39" s="661"/>
      <c r="BD39" s="661"/>
      <c r="BE39" s="661"/>
      <c r="BF39" s="661"/>
      <c r="BG39" s="661"/>
      <c r="BH39" s="661"/>
      <c r="BI39" s="661"/>
      <c r="BJ39" s="661"/>
      <c r="BK39" s="661"/>
      <c r="BL39" s="661"/>
      <c r="BM39" s="661"/>
      <c r="BN39" s="661"/>
      <c r="BO39" s="661"/>
      <c r="BP39" s="661"/>
      <c r="BQ39" s="661"/>
      <c r="BR39" s="661"/>
      <c r="BS39" s="661"/>
      <c r="BT39" s="661"/>
      <c r="BU39" s="661"/>
      <c r="BV39" s="661"/>
      <c r="BW39" s="661"/>
      <c r="BX39" s="661"/>
      <c r="BY39" s="661"/>
      <c r="BZ39" s="661"/>
      <c r="CA39" s="661"/>
      <c r="CB39" s="661"/>
      <c r="CC39" s="661"/>
      <c r="CD39" s="661"/>
      <c r="CE39" s="661"/>
      <c r="CF39" s="661"/>
      <c r="CG39" s="661"/>
      <c r="CH39" s="661"/>
      <c r="CI39" s="661"/>
      <c r="CJ39" s="661"/>
      <c r="CK39" s="661"/>
      <c r="CL39" s="661"/>
      <c r="CM39" s="661"/>
      <c r="CN39" s="661"/>
    </row>
    <row r="40" spans="1:92" ht="29.25" customHeight="1" x14ac:dyDescent="0.2">
      <c r="A40" s="661"/>
      <c r="B40" s="661"/>
      <c r="C40" s="661"/>
      <c r="D40" s="661"/>
      <c r="E40" s="661"/>
      <c r="F40" s="661"/>
      <c r="G40" s="661"/>
      <c r="H40" s="661"/>
      <c r="I40" s="661"/>
      <c r="J40" s="661"/>
      <c r="K40" s="661"/>
      <c r="L40" s="661"/>
      <c r="M40" s="661"/>
      <c r="N40" s="661"/>
      <c r="O40" s="661"/>
      <c r="P40" s="661"/>
      <c r="Q40" s="661"/>
      <c r="R40" s="661"/>
      <c r="S40" s="661"/>
      <c r="T40" s="661"/>
      <c r="U40" s="661"/>
      <c r="V40" s="661"/>
      <c r="W40" s="661"/>
      <c r="X40" s="661"/>
      <c r="Y40" s="661"/>
      <c r="Z40" s="661"/>
      <c r="AA40" s="661"/>
      <c r="AB40" s="661"/>
      <c r="AC40" s="661"/>
      <c r="AD40" s="661"/>
      <c r="AE40" s="661"/>
      <c r="AF40" s="661"/>
      <c r="AG40" s="661"/>
      <c r="AH40" s="661"/>
      <c r="AI40" s="661"/>
      <c r="AJ40" s="661"/>
      <c r="AK40" s="661"/>
      <c r="AL40" s="661"/>
      <c r="AM40" s="661"/>
      <c r="AN40" s="661"/>
      <c r="AO40" s="661"/>
      <c r="AP40" s="661"/>
      <c r="AQ40" s="661"/>
      <c r="AR40" s="661"/>
      <c r="AS40" s="661"/>
      <c r="AT40" s="661"/>
      <c r="AU40" s="661"/>
      <c r="AV40" s="661"/>
      <c r="AW40" s="661"/>
      <c r="AX40" s="661"/>
      <c r="AY40" s="661"/>
      <c r="AZ40" s="661"/>
      <c r="BA40" s="661"/>
      <c r="BB40" s="661"/>
      <c r="BC40" s="661"/>
      <c r="BD40" s="661"/>
      <c r="BE40" s="661"/>
      <c r="BF40" s="661"/>
      <c r="BG40" s="661"/>
      <c r="BH40" s="661"/>
      <c r="BI40" s="661"/>
      <c r="BJ40" s="661"/>
      <c r="BK40" s="661"/>
      <c r="BL40" s="661"/>
      <c r="BM40" s="661"/>
      <c r="BN40" s="661"/>
      <c r="BO40" s="661"/>
      <c r="BP40" s="661"/>
      <c r="BQ40" s="661"/>
      <c r="BR40" s="661"/>
      <c r="BS40" s="661"/>
      <c r="BT40" s="661"/>
      <c r="BU40" s="661"/>
      <c r="BV40" s="661"/>
      <c r="BW40" s="661"/>
      <c r="BX40" s="661"/>
      <c r="BY40" s="661"/>
      <c r="BZ40" s="661"/>
      <c r="CA40" s="661"/>
      <c r="CB40" s="661"/>
      <c r="CC40" s="661"/>
      <c r="CD40" s="661"/>
      <c r="CE40" s="661"/>
      <c r="CF40" s="661"/>
      <c r="CG40" s="661"/>
      <c r="CH40" s="661"/>
      <c r="CI40" s="661"/>
      <c r="CJ40" s="661"/>
      <c r="CK40" s="661"/>
      <c r="CL40" s="661"/>
      <c r="CM40" s="661"/>
      <c r="CN40" s="661"/>
    </row>
    <row r="41" spans="1:92" ht="29.25" customHeight="1" x14ac:dyDescent="0.2">
      <c r="A41" s="661"/>
      <c r="B41" s="661"/>
      <c r="C41" s="661"/>
      <c r="D41" s="661"/>
      <c r="E41" s="661"/>
      <c r="F41" s="661"/>
      <c r="G41" s="661"/>
      <c r="H41" s="661"/>
      <c r="I41" s="661"/>
      <c r="J41" s="661"/>
      <c r="K41" s="661"/>
      <c r="L41" s="661"/>
      <c r="M41" s="661"/>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661"/>
      <c r="AK41" s="661"/>
      <c r="AL41" s="661"/>
      <c r="AM41" s="661"/>
      <c r="AN41" s="661"/>
      <c r="AO41" s="661"/>
      <c r="AP41" s="661"/>
      <c r="AQ41" s="661"/>
      <c r="AR41" s="661"/>
      <c r="AS41" s="661"/>
      <c r="AT41" s="661"/>
      <c r="AU41" s="661"/>
      <c r="AV41" s="661"/>
      <c r="AW41" s="661"/>
      <c r="AX41" s="661"/>
      <c r="AY41" s="661"/>
      <c r="AZ41" s="661"/>
      <c r="BA41" s="661"/>
      <c r="BB41" s="661"/>
      <c r="BC41" s="661"/>
      <c r="BD41" s="661"/>
      <c r="BE41" s="661"/>
      <c r="BF41" s="661"/>
      <c r="BG41" s="661"/>
      <c r="BH41" s="661"/>
      <c r="BI41" s="661"/>
      <c r="BJ41" s="661"/>
      <c r="BK41" s="661"/>
      <c r="BL41" s="661"/>
      <c r="BM41" s="661"/>
      <c r="BN41" s="661"/>
      <c r="BO41" s="661"/>
      <c r="BP41" s="661"/>
      <c r="BQ41" s="661"/>
      <c r="BR41" s="661"/>
      <c r="BS41" s="661"/>
      <c r="BT41" s="661"/>
      <c r="BU41" s="661"/>
      <c r="BV41" s="661"/>
      <c r="BW41" s="661"/>
      <c r="BX41" s="661"/>
      <c r="BY41" s="661"/>
      <c r="BZ41" s="661"/>
      <c r="CA41" s="661"/>
      <c r="CB41" s="661"/>
      <c r="CC41" s="661"/>
      <c r="CD41" s="661"/>
      <c r="CE41" s="661"/>
      <c r="CF41" s="661"/>
      <c r="CG41" s="661"/>
      <c r="CH41" s="661"/>
      <c r="CI41" s="661"/>
      <c r="CJ41" s="661"/>
      <c r="CK41" s="661"/>
      <c r="CL41" s="661"/>
      <c r="CM41" s="661"/>
      <c r="CN41" s="661"/>
    </row>
    <row r="42" spans="1:92" ht="29.25" customHeight="1" x14ac:dyDescent="0.2">
      <c r="A42" s="661"/>
      <c r="B42" s="661"/>
      <c r="C42" s="661"/>
      <c r="D42" s="661"/>
      <c r="E42" s="661"/>
      <c r="F42" s="661"/>
      <c r="G42" s="661"/>
      <c r="H42" s="661"/>
      <c r="I42" s="661"/>
      <c r="J42" s="661"/>
      <c r="K42" s="66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c r="AR42" s="661"/>
      <c r="AS42" s="661"/>
      <c r="AT42" s="661"/>
      <c r="AU42" s="661"/>
      <c r="AV42" s="661"/>
      <c r="AW42" s="661"/>
      <c r="AX42" s="661"/>
      <c r="AY42" s="661"/>
      <c r="AZ42" s="661"/>
      <c r="BA42" s="661"/>
      <c r="BB42" s="661"/>
      <c r="BC42" s="661"/>
      <c r="BD42" s="661"/>
      <c r="BE42" s="661"/>
      <c r="BF42" s="661"/>
      <c r="BG42" s="661"/>
      <c r="BH42" s="661"/>
      <c r="BI42" s="661"/>
      <c r="BJ42" s="661"/>
      <c r="BK42" s="661"/>
      <c r="BL42" s="661"/>
      <c r="BM42" s="661"/>
      <c r="BN42" s="661"/>
      <c r="BO42" s="661"/>
      <c r="BP42" s="661"/>
      <c r="BQ42" s="661"/>
      <c r="BR42" s="661"/>
      <c r="BS42" s="661"/>
      <c r="BT42" s="661"/>
      <c r="BU42" s="661"/>
      <c r="BV42" s="661"/>
      <c r="BW42" s="661"/>
      <c r="BX42" s="661"/>
      <c r="BY42" s="661"/>
      <c r="BZ42" s="661"/>
      <c r="CA42" s="661"/>
      <c r="CB42" s="661"/>
      <c r="CC42" s="661"/>
      <c r="CD42" s="661"/>
      <c r="CE42" s="661"/>
      <c r="CF42" s="661"/>
      <c r="CG42" s="661"/>
      <c r="CH42" s="661"/>
      <c r="CI42" s="661"/>
      <c r="CJ42" s="661"/>
      <c r="CK42" s="661"/>
      <c r="CL42" s="661"/>
      <c r="CM42" s="661"/>
      <c r="CN42" s="661"/>
    </row>
    <row r="43" spans="1:92" ht="27.75" customHeight="1" x14ac:dyDescent="0.2">
      <c r="A43" s="57"/>
      <c r="B43" s="57"/>
      <c r="C43" s="57"/>
      <c r="D43" s="57"/>
      <c r="E43" s="57"/>
      <c r="F43" s="57"/>
      <c r="G43" s="57"/>
      <c r="H43" s="57"/>
      <c r="I43" s="57"/>
      <c r="J43" s="57"/>
      <c r="K43" s="57"/>
      <c r="L43" s="57"/>
      <c r="M43" s="57"/>
      <c r="N43" s="57"/>
      <c r="O43" s="57"/>
      <c r="P43" s="98"/>
      <c r="Q43" s="98"/>
      <c r="R43" s="98"/>
      <c r="S43" s="98"/>
      <c r="T43" s="98"/>
      <c r="U43" s="98"/>
      <c r="V43" s="98"/>
      <c r="W43" s="98"/>
      <c r="X43" s="98"/>
      <c r="Y43" s="98"/>
      <c r="Z43" s="98"/>
      <c r="AA43" s="98"/>
      <c r="AB43" s="98"/>
      <c r="AC43" s="57"/>
      <c r="AD43" s="57"/>
      <c r="AE43" s="57"/>
      <c r="AF43" s="57"/>
      <c r="AG43" s="57"/>
      <c r="AH43" s="57"/>
      <c r="AI43" s="57"/>
      <c r="AJ43" s="57"/>
      <c r="AK43" s="57"/>
      <c r="AL43" s="57"/>
      <c r="AM43" s="57"/>
      <c r="AN43" s="57"/>
      <c r="AO43" s="57"/>
      <c r="AP43" s="57"/>
      <c r="AQ43" s="57"/>
      <c r="AR43" s="98"/>
      <c r="AS43" s="57"/>
      <c r="AT43" s="57"/>
      <c r="AU43" s="57"/>
      <c r="AV43" s="57"/>
      <c r="AW43" s="57"/>
      <c r="AX43" s="57"/>
      <c r="AY43" s="57"/>
      <c r="AZ43" s="57"/>
      <c r="BA43" s="57"/>
      <c r="BB43" s="57"/>
      <c r="BC43" s="57"/>
      <c r="BD43" s="188"/>
      <c r="BE43" s="188"/>
      <c r="BF43" s="188"/>
      <c r="BG43" s="188"/>
      <c r="BH43" s="188"/>
      <c r="BI43" s="188"/>
      <c r="BJ43" s="188"/>
      <c r="BK43" s="188"/>
      <c r="BL43" s="188"/>
      <c r="BM43" s="188"/>
      <c r="BN43" s="188"/>
      <c r="BO43" s="188"/>
      <c r="BP43" s="188"/>
      <c r="BQ43" s="188"/>
      <c r="BR43" s="188"/>
      <c r="BS43" s="188"/>
      <c r="BT43" s="188"/>
      <c r="BU43" s="188"/>
      <c r="BV43" s="188"/>
      <c r="BW43" s="188"/>
      <c r="BX43" s="188"/>
      <c r="BY43" s="188"/>
      <c r="BZ43" s="188"/>
      <c r="CA43" s="188"/>
      <c r="CB43" s="188"/>
      <c r="CC43" s="188"/>
      <c r="CD43" s="188"/>
      <c r="CE43" s="188"/>
      <c r="CF43" s="188"/>
      <c r="CG43" s="188"/>
      <c r="CH43" s="188"/>
      <c r="CI43" s="188"/>
      <c r="CJ43" s="188"/>
      <c r="CK43" s="188"/>
      <c r="CL43" s="188"/>
      <c r="CM43" s="188"/>
      <c r="CN43" s="188"/>
    </row>
    <row r="44" spans="1:92" ht="27.75" customHeight="1" x14ac:dyDescent="0.2">
      <c r="A44" s="58"/>
      <c r="B44" s="58"/>
      <c r="C44" s="58"/>
      <c r="D44" s="58"/>
      <c r="E44" s="58"/>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5"/>
      <c r="AX44" s="55"/>
      <c r="AY44" s="55"/>
      <c r="AZ44" s="55"/>
      <c r="BA44" s="55"/>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3"/>
      <c r="CE44" s="53"/>
      <c r="CF44" s="53"/>
      <c r="CG44" s="53"/>
      <c r="CH44" s="53"/>
      <c r="CI44" s="53"/>
      <c r="CJ44" s="53"/>
      <c r="CK44" s="53"/>
      <c r="CL44" s="53"/>
      <c r="CM44" s="53"/>
      <c r="CN44" s="53"/>
    </row>
    <row r="45" spans="1:92" ht="27.75" customHeight="1" x14ac:dyDescent="0.2">
      <c r="A45" s="58"/>
      <c r="B45" s="58"/>
      <c r="C45" s="58"/>
      <c r="D45" s="58"/>
      <c r="E45" s="58"/>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5"/>
      <c r="AX45" s="55"/>
      <c r="AY45" s="55"/>
      <c r="AZ45" s="55"/>
      <c r="BA45" s="55"/>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3"/>
      <c r="CE45" s="53"/>
      <c r="CF45" s="53"/>
      <c r="CG45" s="53"/>
      <c r="CH45" s="53"/>
      <c r="CI45" s="53"/>
      <c r="CJ45" s="53"/>
      <c r="CK45" s="53"/>
      <c r="CL45" s="53"/>
      <c r="CM45" s="53"/>
      <c r="CN45" s="53"/>
    </row>
    <row r="46" spans="1:92" ht="27.75" customHeight="1" x14ac:dyDescent="0.2">
      <c r="A46" s="57"/>
      <c r="B46" s="57"/>
      <c r="C46" s="57"/>
      <c r="D46" s="57"/>
      <c r="E46" s="57"/>
      <c r="F46" s="57"/>
      <c r="G46" s="57"/>
      <c r="H46" s="57"/>
      <c r="I46" s="57"/>
      <c r="J46" s="57"/>
      <c r="K46" s="57"/>
      <c r="L46" s="57"/>
      <c r="M46" s="57"/>
      <c r="N46" s="57"/>
      <c r="O46" s="57"/>
      <c r="P46" s="57"/>
      <c r="Q46" s="57"/>
      <c r="R46" s="57"/>
      <c r="S46" s="57"/>
      <c r="T46" s="57"/>
      <c r="U46" s="57"/>
      <c r="V46" s="57"/>
      <c r="W46" s="57"/>
      <c r="X46" s="57"/>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row>
    <row r="47" spans="1:92" ht="27.75" customHeight="1" x14ac:dyDescent="0.2">
      <c r="A47" s="70"/>
      <c r="B47" s="70"/>
      <c r="C47" s="70"/>
      <c r="D47" s="70"/>
      <c r="E47" s="70"/>
      <c r="F47" s="70"/>
      <c r="G47" s="70"/>
      <c r="H47" s="70"/>
      <c r="I47" s="70"/>
      <c r="J47" s="70"/>
      <c r="K47" s="70"/>
      <c r="L47" s="70"/>
      <c r="M47" s="70"/>
      <c r="N47" s="70"/>
      <c r="O47" s="73"/>
      <c r="P47" s="73"/>
      <c r="Q47" s="73"/>
      <c r="R47" s="73"/>
      <c r="S47" s="73"/>
      <c r="T47" s="52"/>
      <c r="U47" s="52"/>
      <c r="V47" s="52"/>
      <c r="W47" s="52"/>
      <c r="X47" s="52"/>
      <c r="Y47" s="73"/>
      <c r="Z47" s="73"/>
      <c r="AA47" s="73"/>
      <c r="AB47" s="73"/>
      <c r="AC47" s="52"/>
      <c r="AD47" s="52"/>
      <c r="AE47" s="52"/>
      <c r="AF47" s="52"/>
      <c r="AG47" s="52"/>
      <c r="AH47" s="73"/>
      <c r="AI47" s="73"/>
      <c r="AJ47" s="73"/>
      <c r="AK47" s="73"/>
      <c r="AL47" s="52"/>
      <c r="AM47" s="52"/>
      <c r="AN47" s="52"/>
      <c r="AO47" s="52"/>
      <c r="AP47" s="52"/>
      <c r="AQ47" s="73"/>
      <c r="AR47" s="73"/>
      <c r="AS47" s="73"/>
      <c r="AT47" s="73"/>
      <c r="AV47" s="70"/>
      <c r="AW47" s="70"/>
      <c r="AX47" s="70"/>
      <c r="AY47" s="70"/>
      <c r="AZ47" s="70"/>
      <c r="BA47" s="70"/>
      <c r="BB47" s="70"/>
      <c r="BC47" s="70"/>
      <c r="BD47" s="70"/>
      <c r="BE47" s="70"/>
      <c r="BF47" s="70"/>
      <c r="BG47" s="70"/>
      <c r="BH47" s="57"/>
      <c r="BM47" s="57"/>
      <c r="BN47" s="57"/>
      <c r="BO47" s="57"/>
      <c r="BP47" s="57"/>
      <c r="BQ47" s="57"/>
      <c r="BV47" s="57"/>
      <c r="BW47" s="57"/>
      <c r="BX47" s="57"/>
      <c r="BY47" s="57"/>
      <c r="BZ47" s="57"/>
      <c r="CE47" s="57"/>
      <c r="CF47" s="57"/>
      <c r="CG47" s="57"/>
      <c r="CH47" s="57"/>
      <c r="CI47" s="57"/>
      <c r="CN47" s="57"/>
    </row>
    <row r="48" spans="1:92" ht="57" customHeight="1" x14ac:dyDescent="0.2">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row>
    <row r="49" spans="1:93" ht="16.5" customHeight="1" x14ac:dyDescent="0.2">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4"/>
      <c r="AT49" s="124"/>
      <c r="AU49" s="124"/>
      <c r="AV49" s="124"/>
      <c r="AW49" s="124"/>
      <c r="AX49" s="124"/>
      <c r="AY49" s="124"/>
      <c r="AZ49" s="124"/>
      <c r="BA49" s="124"/>
      <c r="BB49" s="124"/>
      <c r="BC49" s="45" t="str">
        <f>$BM$2</f>
        <v>事業番号</v>
      </c>
      <c r="BD49" s="230"/>
      <c r="BE49" s="676" t="str">
        <f>$BO$2&amp;""</f>
        <v/>
      </c>
      <c r="BF49" s="676"/>
      <c r="BG49" s="676"/>
      <c r="BH49" s="676"/>
      <c r="BI49" s="676"/>
      <c r="BJ49" s="676"/>
      <c r="BK49" s="676"/>
      <c r="BL49" s="676"/>
      <c r="BM49" s="676"/>
      <c r="BN49" s="676"/>
      <c r="BO49" s="676"/>
      <c r="BP49" s="676"/>
      <c r="BQ49" s="676"/>
      <c r="BR49" s="676"/>
      <c r="BS49" s="676"/>
      <c r="BT49" s="676"/>
      <c r="BU49" s="676"/>
      <c r="BV49" s="676"/>
      <c r="BW49" s="676"/>
      <c r="BX49" s="676"/>
      <c r="BY49" s="676"/>
      <c r="BZ49" s="676"/>
      <c r="CA49" s="676"/>
      <c r="CB49" s="676"/>
      <c r="CC49" s="676"/>
      <c r="CD49" s="676"/>
      <c r="CE49" s="676"/>
      <c r="CF49" s="676"/>
      <c r="CG49" s="676"/>
      <c r="CH49" s="676"/>
      <c r="CI49" s="676"/>
      <c r="CJ49" s="676"/>
      <c r="CK49" s="676"/>
      <c r="CL49" s="676"/>
      <c r="CM49" s="123"/>
      <c r="CN49" s="123"/>
    </row>
    <row r="50" spans="1:93" ht="17.25" customHeight="1" x14ac:dyDescent="0.2">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45" t="str">
        <f>$BM$3</f>
        <v>申請者名</v>
      </c>
      <c r="BD50" s="230"/>
      <c r="BE50" s="676" t="str">
        <f>$BO$3&amp;""</f>
        <v/>
      </c>
      <c r="BF50" s="676"/>
      <c r="BG50" s="676"/>
      <c r="BH50" s="676"/>
      <c r="BI50" s="676"/>
      <c r="BJ50" s="676"/>
      <c r="BK50" s="676"/>
      <c r="BL50" s="676"/>
      <c r="BM50" s="676"/>
      <c r="BN50" s="676"/>
      <c r="BO50" s="676"/>
      <c r="BP50" s="676"/>
      <c r="BQ50" s="676"/>
      <c r="BR50" s="676"/>
      <c r="BS50" s="676"/>
      <c r="BT50" s="676"/>
      <c r="BU50" s="676"/>
      <c r="BV50" s="676"/>
      <c r="BW50" s="676"/>
      <c r="BX50" s="676"/>
      <c r="BY50" s="676"/>
      <c r="BZ50" s="676"/>
      <c r="CA50" s="676"/>
      <c r="CB50" s="676"/>
      <c r="CC50" s="676"/>
      <c r="CD50" s="676"/>
      <c r="CE50" s="676"/>
      <c r="CF50" s="676"/>
      <c r="CG50" s="676"/>
      <c r="CH50" s="676"/>
      <c r="CI50" s="676"/>
      <c r="CJ50" s="676"/>
      <c r="CK50" s="676"/>
      <c r="CL50" s="676"/>
      <c r="CM50" s="124"/>
      <c r="CN50" s="124"/>
      <c r="CO50" s="124"/>
    </row>
    <row r="51" spans="1:93" ht="18" customHeight="1" x14ac:dyDescent="0.2">
      <c r="A51" s="685" t="s">
        <v>115</v>
      </c>
      <c r="B51" s="685"/>
      <c r="C51" s="685"/>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685"/>
      <c r="AM51" s="685"/>
      <c r="AN51" s="685"/>
      <c r="AO51" s="685"/>
      <c r="AP51" s="685"/>
      <c r="AQ51" s="685"/>
      <c r="AR51" s="685"/>
      <c r="AS51" s="685"/>
      <c r="AT51" s="685"/>
      <c r="AU51" s="685"/>
      <c r="AV51" s="685"/>
      <c r="AW51" s="685"/>
      <c r="AX51" s="685"/>
      <c r="AY51" s="685"/>
      <c r="AZ51" s="685"/>
      <c r="BA51" s="685"/>
      <c r="BB51" s="685"/>
      <c r="BC51" s="685"/>
      <c r="BD51" s="685"/>
      <c r="BE51" s="685"/>
      <c r="BF51" s="685"/>
      <c r="BG51" s="685"/>
      <c r="BH51" s="685"/>
      <c r="BI51" s="685"/>
      <c r="BJ51" s="685"/>
      <c r="BK51" s="685"/>
      <c r="BL51" s="685"/>
      <c r="BM51" s="685"/>
      <c r="BN51" s="685"/>
      <c r="BO51" s="685"/>
      <c r="BP51" s="685"/>
      <c r="BQ51" s="685"/>
      <c r="BR51" s="685"/>
      <c r="BS51" s="685"/>
      <c r="BT51" s="685"/>
      <c r="BU51" s="685"/>
      <c r="BV51" s="685"/>
      <c r="BW51" s="685"/>
      <c r="BX51" s="685"/>
      <c r="BY51" s="685"/>
      <c r="BZ51" s="685"/>
      <c r="CA51" s="685"/>
      <c r="CB51" s="685"/>
      <c r="CC51" s="685"/>
      <c r="CD51" s="685"/>
      <c r="CE51" s="685"/>
      <c r="CF51" s="685"/>
      <c r="CG51" s="685"/>
      <c r="CH51" s="685"/>
      <c r="CI51" s="685"/>
      <c r="CJ51" s="685"/>
      <c r="CK51" s="685"/>
      <c r="CL51" s="685"/>
      <c r="CM51" s="685"/>
      <c r="CN51" s="685"/>
    </row>
    <row r="52" spans="1:93" ht="18" customHeight="1" x14ac:dyDescent="0.2">
      <c r="C52" s="42"/>
      <c r="D52" s="42"/>
      <c r="E52" s="43"/>
      <c r="F52" s="43"/>
      <c r="G52" s="44"/>
      <c r="H52" s="44"/>
      <c r="I52" s="42"/>
      <c r="J52" s="45"/>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99"/>
    </row>
    <row r="53" spans="1:93" ht="23.25" customHeight="1" x14ac:dyDescent="0.2">
      <c r="A53" s="528" t="s">
        <v>118</v>
      </c>
      <c r="B53" s="528"/>
      <c r="C53" s="528"/>
      <c r="D53" s="528"/>
      <c r="E53" s="528"/>
      <c r="F53" s="528"/>
      <c r="G53" s="528"/>
      <c r="H53" s="528"/>
      <c r="I53" s="528"/>
      <c r="J53" s="528"/>
      <c r="K53" s="528"/>
      <c r="L53" s="631"/>
      <c r="M53" s="631"/>
      <c r="N53" s="631"/>
      <c r="O53" s="631"/>
      <c r="P53" s="631"/>
      <c r="Q53" s="631"/>
      <c r="R53" s="631"/>
      <c r="S53" s="631"/>
      <c r="T53" s="631"/>
      <c r="U53" s="631"/>
      <c r="V53" s="631"/>
      <c r="W53" s="631"/>
      <c r="X53" s="631"/>
      <c r="Y53" s="73"/>
      <c r="Z53" s="73"/>
      <c r="AA53" s="73"/>
      <c r="AB53" s="73"/>
      <c r="AC53" s="52"/>
      <c r="AD53" s="52"/>
      <c r="AE53" s="52"/>
      <c r="AF53" s="52"/>
      <c r="AG53" s="52"/>
      <c r="AH53" s="73"/>
      <c r="AI53" s="73"/>
      <c r="AJ53" s="73"/>
      <c r="AK53" s="73"/>
      <c r="AL53" s="52"/>
      <c r="AM53" s="52"/>
      <c r="AN53" s="52"/>
      <c r="AO53" s="52"/>
      <c r="AP53" s="52"/>
      <c r="AQ53" s="73"/>
      <c r="AR53" s="73"/>
      <c r="AS53" s="73"/>
      <c r="AT53" s="73"/>
      <c r="AV53" s="70"/>
      <c r="AW53" s="70"/>
      <c r="AX53" s="70"/>
      <c r="AY53" s="70"/>
      <c r="AZ53" s="70"/>
      <c r="BA53" s="70"/>
      <c r="BB53" s="70"/>
      <c r="BC53" s="70"/>
      <c r="BD53" s="70"/>
      <c r="BE53" s="70"/>
      <c r="BF53" s="70"/>
      <c r="BG53" s="70"/>
      <c r="BH53" s="57"/>
      <c r="BM53" s="57"/>
      <c r="BN53" s="57"/>
      <c r="BO53" s="57"/>
      <c r="BP53" s="57"/>
      <c r="BQ53" s="57"/>
      <c r="BV53" s="57"/>
      <c r="BW53" s="57"/>
      <c r="BX53" s="57"/>
      <c r="BY53" s="57"/>
      <c r="BZ53" s="57"/>
      <c r="CE53" s="57"/>
      <c r="CF53" s="57"/>
      <c r="CG53" s="57"/>
      <c r="CH53" s="57"/>
      <c r="CI53" s="57"/>
      <c r="CN53" s="57"/>
    </row>
    <row r="54" spans="1:93" ht="33" customHeight="1" x14ac:dyDescent="0.2">
      <c r="A54" s="640" t="s">
        <v>119</v>
      </c>
      <c r="B54" s="552"/>
      <c r="C54" s="552"/>
      <c r="D54" s="552"/>
      <c r="E54" s="552"/>
      <c r="F54" s="552"/>
      <c r="G54" s="552"/>
      <c r="H54" s="552"/>
      <c r="I54" s="552"/>
      <c r="J54" s="552"/>
      <c r="K54" s="553"/>
      <c r="L54" s="670" t="str">
        <f>IF(BD15="","",BD15)</f>
        <v/>
      </c>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2"/>
      <c r="BD54" s="90"/>
      <c r="BE54" s="189" t="s">
        <v>156</v>
      </c>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row>
    <row r="55" spans="1:93" s="181" customFormat="1" ht="33" customHeight="1" x14ac:dyDescent="0.2">
      <c r="A55" s="640" t="s">
        <v>25</v>
      </c>
      <c r="B55" s="552"/>
      <c r="C55" s="552"/>
      <c r="D55" s="552"/>
      <c r="E55" s="552"/>
      <c r="F55" s="552"/>
      <c r="G55" s="552"/>
      <c r="H55" s="552"/>
      <c r="I55" s="552"/>
      <c r="J55" s="552"/>
      <c r="K55" s="553"/>
      <c r="L55" s="673" t="s">
        <v>66</v>
      </c>
      <c r="M55" s="657"/>
      <c r="N55" s="511"/>
      <c r="O55" s="511"/>
      <c r="P55" s="511"/>
      <c r="Q55" s="511"/>
      <c r="R55" s="511"/>
      <c r="S55" s="511"/>
      <c r="T55" s="511"/>
      <c r="U55" s="511"/>
      <c r="V55" s="511"/>
      <c r="W55" s="657" t="s">
        <v>67</v>
      </c>
      <c r="X55" s="657"/>
      <c r="Y55" s="511"/>
      <c r="Z55" s="511"/>
      <c r="AA55" s="511"/>
      <c r="AB55" s="511"/>
      <c r="AC55" s="511"/>
      <c r="AD55" s="511"/>
      <c r="AE55" s="511"/>
      <c r="AF55" s="511"/>
      <c r="AG55" s="511"/>
      <c r="AH55" s="657" t="s">
        <v>81</v>
      </c>
      <c r="AI55" s="657"/>
      <c r="AJ55" s="511"/>
      <c r="AK55" s="511"/>
      <c r="AL55" s="511"/>
      <c r="AM55" s="511"/>
      <c r="AN55" s="511"/>
      <c r="AO55" s="511"/>
      <c r="AP55" s="511"/>
      <c r="AQ55" s="511"/>
      <c r="AR55" s="518"/>
      <c r="AS55" s="663" t="s">
        <v>82</v>
      </c>
      <c r="AT55" s="664"/>
      <c r="AU55" s="664"/>
      <c r="AV55" s="664"/>
      <c r="AW55" s="664"/>
      <c r="AX55" s="664"/>
      <c r="AY55" s="664"/>
      <c r="AZ55" s="664"/>
      <c r="BA55" s="664"/>
      <c r="BB55" s="664"/>
      <c r="BC55" s="665"/>
      <c r="BD55" s="666"/>
      <c r="BE55" s="667"/>
      <c r="BF55" s="667"/>
      <c r="BG55" s="667"/>
      <c r="BH55" s="667"/>
      <c r="BI55" s="667"/>
      <c r="BJ55" s="667"/>
      <c r="BK55" s="667"/>
      <c r="BL55" s="667"/>
      <c r="BM55" s="667"/>
      <c r="BN55" s="667"/>
      <c r="BO55" s="667"/>
      <c r="BP55" s="667"/>
      <c r="BQ55" s="667"/>
      <c r="BR55" s="667"/>
      <c r="BS55" s="668" t="s">
        <v>151</v>
      </c>
      <c r="BT55" s="668"/>
      <c r="BU55" s="667"/>
      <c r="BV55" s="667"/>
      <c r="BW55" s="667"/>
      <c r="BX55" s="667"/>
      <c r="BY55" s="667"/>
      <c r="BZ55" s="667"/>
      <c r="CA55" s="667"/>
      <c r="CB55" s="667"/>
      <c r="CC55" s="667"/>
      <c r="CD55" s="667"/>
      <c r="CE55" s="667"/>
      <c r="CF55" s="667"/>
      <c r="CG55" s="667"/>
      <c r="CH55" s="667"/>
      <c r="CI55" s="667"/>
      <c r="CJ55" s="667"/>
      <c r="CK55" s="667"/>
      <c r="CL55" s="667"/>
      <c r="CM55" s="667"/>
      <c r="CN55" s="669"/>
      <c r="CO55" s="170"/>
    </row>
    <row r="56" spans="1:93" ht="33" customHeight="1" x14ac:dyDescent="0.2">
      <c r="A56" s="551" t="s">
        <v>26</v>
      </c>
      <c r="B56" s="590"/>
      <c r="C56" s="552"/>
      <c r="D56" s="552"/>
      <c r="E56" s="552"/>
      <c r="F56" s="552"/>
      <c r="G56" s="552"/>
      <c r="H56" s="552"/>
      <c r="I56" s="552"/>
      <c r="J56" s="552"/>
      <c r="K56" s="553"/>
      <c r="L56" s="673" t="s">
        <v>66</v>
      </c>
      <c r="M56" s="657"/>
      <c r="N56" s="511"/>
      <c r="O56" s="511"/>
      <c r="P56" s="511"/>
      <c r="Q56" s="511"/>
      <c r="R56" s="511"/>
      <c r="S56" s="511"/>
      <c r="T56" s="511"/>
      <c r="U56" s="511"/>
      <c r="V56" s="511"/>
      <c r="W56" s="657" t="s">
        <v>67</v>
      </c>
      <c r="X56" s="657"/>
      <c r="Y56" s="511"/>
      <c r="Z56" s="511"/>
      <c r="AA56" s="511"/>
      <c r="AB56" s="511"/>
      <c r="AC56" s="511"/>
      <c r="AD56" s="511"/>
      <c r="AE56" s="511"/>
      <c r="AF56" s="511"/>
      <c r="AG56" s="511"/>
      <c r="AH56" s="657" t="s">
        <v>81</v>
      </c>
      <c r="AI56" s="657"/>
      <c r="AJ56" s="511"/>
      <c r="AK56" s="511"/>
      <c r="AL56" s="511"/>
      <c r="AM56" s="511"/>
      <c r="AN56" s="511"/>
      <c r="AO56" s="511"/>
      <c r="AP56" s="511"/>
      <c r="AQ56" s="511"/>
      <c r="AR56" s="518"/>
      <c r="AS56" s="561" t="s">
        <v>27</v>
      </c>
      <c r="AT56" s="562"/>
      <c r="AU56" s="562"/>
      <c r="AV56" s="562"/>
      <c r="AW56" s="562"/>
      <c r="AX56" s="562"/>
      <c r="AY56" s="562"/>
      <c r="AZ56" s="562"/>
      <c r="BA56" s="562"/>
      <c r="BB56" s="562"/>
      <c r="BC56" s="563"/>
      <c r="BD56" s="673" t="s">
        <v>66</v>
      </c>
      <c r="BE56" s="657"/>
      <c r="BF56" s="518"/>
      <c r="BG56" s="659"/>
      <c r="BH56" s="659"/>
      <c r="BI56" s="659"/>
      <c r="BJ56" s="659"/>
      <c r="BK56" s="659"/>
      <c r="BL56" s="659"/>
      <c r="BM56" s="659"/>
      <c r="BN56" s="660"/>
      <c r="BO56" s="512" t="s">
        <v>83</v>
      </c>
      <c r="BP56" s="512"/>
      <c r="BQ56" s="518"/>
      <c r="BR56" s="659"/>
      <c r="BS56" s="659"/>
      <c r="BT56" s="659"/>
      <c r="BU56" s="659"/>
      <c r="BV56" s="659"/>
      <c r="BW56" s="659"/>
      <c r="BX56" s="659"/>
      <c r="BY56" s="659"/>
      <c r="BZ56" s="660"/>
      <c r="CA56" s="657" t="s">
        <v>81</v>
      </c>
      <c r="CB56" s="657"/>
      <c r="CC56" s="518"/>
      <c r="CD56" s="659"/>
      <c r="CE56" s="659"/>
      <c r="CF56" s="659"/>
      <c r="CG56" s="659"/>
      <c r="CH56" s="659"/>
      <c r="CI56" s="659"/>
      <c r="CJ56" s="659"/>
      <c r="CK56" s="659"/>
      <c r="CL56" s="659"/>
      <c r="CM56" s="659"/>
      <c r="CN56" s="659"/>
    </row>
    <row r="57" spans="1:93" ht="22.5" customHeight="1" x14ac:dyDescent="0.2">
      <c r="A57" s="86"/>
      <c r="B57" s="86"/>
      <c r="C57" s="87"/>
      <c r="D57" s="87"/>
      <c r="E57" s="87"/>
      <c r="F57" s="87"/>
      <c r="G57" s="87"/>
      <c r="H57" s="87"/>
      <c r="I57" s="87"/>
      <c r="J57" s="87"/>
      <c r="K57" s="87"/>
      <c r="L57" s="88"/>
      <c r="M57" s="88"/>
      <c r="N57" s="101"/>
      <c r="O57" s="101"/>
      <c r="P57" s="101"/>
      <c r="Q57" s="101"/>
      <c r="R57" s="101"/>
      <c r="S57" s="101"/>
      <c r="T57" s="101"/>
      <c r="U57" s="101"/>
      <c r="V57" s="101"/>
      <c r="W57" s="88"/>
      <c r="X57" s="88"/>
      <c r="Y57" s="101"/>
      <c r="Z57" s="101"/>
      <c r="AA57" s="101"/>
      <c r="AB57" s="101"/>
      <c r="AC57" s="101"/>
      <c r="AD57" s="101"/>
      <c r="AE57" s="101"/>
      <c r="AF57" s="101"/>
      <c r="AG57" s="101"/>
      <c r="AH57" s="88"/>
      <c r="AI57" s="88"/>
      <c r="AJ57" s="101"/>
      <c r="AK57" s="101"/>
      <c r="AL57" s="101"/>
      <c r="AM57" s="101"/>
      <c r="AN57" s="101"/>
      <c r="AO57" s="101"/>
      <c r="AP57" s="101"/>
      <c r="AQ57" s="101"/>
      <c r="AR57" s="101"/>
      <c r="AS57" s="87"/>
      <c r="AT57" s="87"/>
      <c r="AU57" s="87"/>
      <c r="AV57" s="87"/>
      <c r="AW57" s="87"/>
      <c r="AX57" s="87"/>
      <c r="AY57" s="87"/>
      <c r="AZ57" s="87"/>
      <c r="BA57" s="87"/>
      <c r="BB57" s="87"/>
      <c r="BC57" s="87"/>
      <c r="BD57" s="89"/>
      <c r="BE57" s="88"/>
      <c r="BF57" s="88"/>
      <c r="BG57" s="101"/>
      <c r="BH57" s="101"/>
      <c r="BI57" s="101"/>
      <c r="BJ57" s="101"/>
      <c r="BK57" s="101"/>
      <c r="BL57" s="101"/>
      <c r="BM57" s="101"/>
      <c r="BN57" s="101"/>
      <c r="BO57" s="101"/>
      <c r="BP57" s="88"/>
      <c r="BQ57" s="88"/>
      <c r="BR57" s="101"/>
      <c r="BS57" s="101"/>
      <c r="BT57" s="101"/>
      <c r="BU57" s="101"/>
      <c r="BV57" s="101"/>
      <c r="BW57" s="101"/>
      <c r="BX57" s="101"/>
      <c r="BY57" s="101"/>
      <c r="BZ57" s="101"/>
      <c r="CA57" s="101"/>
      <c r="CB57" s="88"/>
      <c r="CC57" s="88"/>
      <c r="CD57" s="101"/>
      <c r="CE57" s="101"/>
      <c r="CF57" s="101"/>
      <c r="CG57" s="101"/>
      <c r="CH57" s="101"/>
      <c r="CI57" s="101"/>
      <c r="CJ57" s="101"/>
      <c r="CK57" s="101"/>
      <c r="CL57" s="101"/>
      <c r="CM57" s="101"/>
      <c r="CN57" s="101"/>
    </row>
    <row r="58" spans="1:93" ht="22.5" customHeight="1" x14ac:dyDescent="0.2">
      <c r="A58" s="86"/>
      <c r="B58" s="86"/>
      <c r="C58" s="87"/>
      <c r="D58" s="87"/>
      <c r="E58" s="87"/>
      <c r="F58" s="87"/>
      <c r="G58" s="87"/>
      <c r="H58" s="87"/>
      <c r="I58" s="87"/>
      <c r="J58" s="87"/>
      <c r="K58" s="87"/>
      <c r="L58" s="88"/>
      <c r="M58" s="88"/>
      <c r="N58" s="101"/>
      <c r="O58" s="101"/>
      <c r="P58" s="101"/>
      <c r="Q58" s="101"/>
      <c r="R58" s="101"/>
      <c r="S58" s="101"/>
      <c r="T58" s="101"/>
      <c r="U58" s="101"/>
      <c r="V58" s="101"/>
      <c r="W58" s="88"/>
      <c r="X58" s="88"/>
      <c r="Y58" s="101"/>
      <c r="Z58" s="101"/>
      <c r="AA58" s="101"/>
      <c r="AB58" s="101"/>
      <c r="AC58" s="101"/>
      <c r="AD58" s="101"/>
      <c r="AE58" s="101"/>
      <c r="AF58" s="101"/>
      <c r="AG58" s="101"/>
      <c r="AH58" s="88"/>
      <c r="AI58" s="88"/>
      <c r="AJ58" s="101"/>
      <c r="AK58" s="101"/>
      <c r="AL58" s="101"/>
      <c r="AM58" s="101"/>
      <c r="AN58" s="101"/>
      <c r="AO58" s="101"/>
      <c r="AP58" s="101"/>
      <c r="AQ58" s="101"/>
      <c r="AR58" s="101"/>
      <c r="AS58" s="87"/>
      <c r="AT58" s="87"/>
      <c r="AU58" s="87"/>
      <c r="AV58" s="87"/>
      <c r="AW58" s="87"/>
      <c r="AX58" s="87"/>
      <c r="AY58" s="87"/>
      <c r="AZ58" s="87"/>
      <c r="BA58" s="87"/>
      <c r="BB58" s="87"/>
      <c r="BC58" s="87"/>
      <c r="BD58" s="89"/>
      <c r="BE58" s="88"/>
      <c r="BF58" s="88"/>
      <c r="BG58" s="101"/>
      <c r="BH58" s="101"/>
      <c r="BI58" s="101"/>
      <c r="BJ58" s="101"/>
      <c r="BK58" s="101"/>
      <c r="BL58" s="101"/>
      <c r="BM58" s="101"/>
      <c r="BN58" s="101"/>
      <c r="BO58" s="101"/>
      <c r="BP58" s="88"/>
      <c r="BQ58" s="88"/>
      <c r="BR58" s="101"/>
      <c r="BS58" s="101"/>
      <c r="BT58" s="101"/>
      <c r="BU58" s="101"/>
      <c r="BV58" s="101"/>
      <c r="BW58" s="101"/>
      <c r="BX58" s="101"/>
      <c r="BY58" s="101"/>
      <c r="BZ58" s="101"/>
      <c r="CA58" s="101"/>
      <c r="CB58" s="88"/>
      <c r="CC58" s="88"/>
      <c r="CD58" s="101"/>
      <c r="CE58" s="101"/>
      <c r="CF58" s="101"/>
      <c r="CG58" s="101"/>
      <c r="CH58" s="101"/>
      <c r="CI58" s="101"/>
      <c r="CJ58" s="101"/>
      <c r="CK58" s="101"/>
      <c r="CL58" s="101"/>
      <c r="CM58" s="101"/>
      <c r="CN58" s="101"/>
    </row>
    <row r="59" spans="1:93" ht="18" customHeight="1" x14ac:dyDescent="0.2">
      <c r="A59" s="633" t="s">
        <v>120</v>
      </c>
      <c r="B59" s="633"/>
      <c r="C59" s="633"/>
      <c r="D59" s="633"/>
      <c r="E59" s="633"/>
      <c r="F59" s="633"/>
      <c r="G59" s="633"/>
      <c r="H59" s="633"/>
      <c r="I59" s="633"/>
      <c r="J59" s="633"/>
      <c r="K59" s="633"/>
      <c r="L59" s="633"/>
      <c r="M59" s="633"/>
      <c r="N59" s="633"/>
      <c r="O59" s="633"/>
      <c r="P59" s="633"/>
      <c r="Q59" s="633"/>
      <c r="R59" s="633"/>
      <c r="S59" s="633"/>
      <c r="T59" s="633"/>
      <c r="U59" s="633"/>
      <c r="V59" s="633"/>
      <c r="W59" s="633"/>
      <c r="X59" s="633"/>
      <c r="Y59" s="75"/>
      <c r="Z59" s="75"/>
      <c r="AA59" s="75"/>
      <c r="AB59" s="75"/>
      <c r="AC59" s="75"/>
      <c r="AD59" s="75"/>
      <c r="AE59" s="75"/>
      <c r="AF59" s="75"/>
      <c r="AG59" s="75"/>
      <c r="AH59" s="75"/>
      <c r="AI59" s="75"/>
      <c r="AJ59" s="75"/>
      <c r="AK59" s="75"/>
      <c r="AL59" s="75"/>
      <c r="AM59" s="75"/>
      <c r="AN59" s="75"/>
      <c r="AO59" s="75"/>
      <c r="AP59" s="75"/>
      <c r="AQ59" s="75"/>
      <c r="AR59" s="75"/>
      <c r="AS59" s="75"/>
      <c r="AT59" s="75"/>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row>
    <row r="60" spans="1:93" ht="33" customHeight="1" x14ac:dyDescent="0.2">
      <c r="A60" s="640" t="s">
        <v>24</v>
      </c>
      <c r="B60" s="552"/>
      <c r="C60" s="552"/>
      <c r="D60" s="552"/>
      <c r="E60" s="552"/>
      <c r="F60" s="552"/>
      <c r="G60" s="552"/>
      <c r="H60" s="552"/>
      <c r="I60" s="552"/>
      <c r="J60" s="552"/>
      <c r="K60" s="553"/>
      <c r="L60" s="641" t="s">
        <v>71</v>
      </c>
      <c r="M60" s="554"/>
      <c r="N60" s="554"/>
      <c r="O60" s="638" t="s">
        <v>53</v>
      </c>
      <c r="P60" s="638"/>
      <c r="Q60" s="638"/>
      <c r="R60" s="638"/>
      <c r="S60" s="638"/>
      <c r="T60" s="638"/>
      <c r="U60" s="638"/>
      <c r="V60" s="638"/>
      <c r="W60" s="638"/>
      <c r="X60" s="638"/>
      <c r="Y60" s="638"/>
      <c r="Z60" s="638"/>
      <c r="AA60" s="638"/>
      <c r="AB60" s="638"/>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5"/>
    </row>
    <row r="61" spans="1:93" ht="33" customHeight="1" x14ac:dyDescent="0.2">
      <c r="A61" s="640" t="s">
        <v>23</v>
      </c>
      <c r="B61" s="552"/>
      <c r="C61" s="552"/>
      <c r="D61" s="552"/>
      <c r="E61" s="552"/>
      <c r="F61" s="552"/>
      <c r="G61" s="552"/>
      <c r="H61" s="552"/>
      <c r="I61" s="552"/>
      <c r="J61" s="552"/>
      <c r="K61" s="553"/>
      <c r="L61" s="639" t="s">
        <v>8</v>
      </c>
      <c r="M61" s="533"/>
      <c r="N61" s="533"/>
      <c r="O61" s="638" t="s">
        <v>54</v>
      </c>
      <c r="P61" s="638"/>
      <c r="Q61" s="638"/>
      <c r="R61" s="638"/>
      <c r="S61" s="638"/>
      <c r="T61" s="638"/>
      <c r="U61" s="638"/>
      <c r="V61" s="638"/>
      <c r="W61" s="638"/>
      <c r="X61" s="638"/>
      <c r="Y61" s="638"/>
      <c r="Z61" s="638"/>
      <c r="AA61" s="638"/>
      <c r="AB61" s="638"/>
      <c r="AC61" s="638"/>
      <c r="AD61" s="638"/>
      <c r="AE61" s="638"/>
      <c r="AF61" s="638"/>
      <c r="AG61" s="638"/>
      <c r="AH61" s="638"/>
      <c r="AI61" s="638"/>
      <c r="AJ61" s="639" t="s">
        <v>8</v>
      </c>
      <c r="AK61" s="533"/>
      <c r="AL61" s="533"/>
      <c r="AM61" s="638" t="s">
        <v>55</v>
      </c>
      <c r="AN61" s="638"/>
      <c r="AO61" s="638"/>
      <c r="AP61" s="638"/>
      <c r="AQ61" s="638"/>
      <c r="AR61" s="638"/>
      <c r="AS61" s="638"/>
      <c r="AT61" s="638"/>
      <c r="AU61" s="638"/>
      <c r="AV61" s="638"/>
      <c r="AW61" s="638"/>
      <c r="AX61" s="638"/>
      <c r="AY61" s="638"/>
      <c r="AZ61" s="638"/>
      <c r="BA61" s="638"/>
      <c r="BB61" s="638"/>
      <c r="BC61" s="638"/>
      <c r="BD61" s="638"/>
      <c r="BE61" s="638"/>
      <c r="BF61" s="638"/>
      <c r="BG61" s="84"/>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c r="CJ61" s="84"/>
      <c r="CK61" s="84"/>
      <c r="CL61" s="84"/>
      <c r="CM61" s="84"/>
      <c r="CN61" s="85"/>
    </row>
    <row r="62" spans="1:93" ht="18" customHeight="1" x14ac:dyDescent="0.2">
      <c r="A62" s="555" t="s">
        <v>99</v>
      </c>
      <c r="B62" s="556"/>
      <c r="C62" s="556"/>
      <c r="D62" s="556"/>
      <c r="E62" s="556"/>
      <c r="F62" s="556"/>
      <c r="G62" s="556"/>
      <c r="H62" s="556"/>
      <c r="I62" s="556"/>
      <c r="J62" s="556"/>
      <c r="K62" s="557"/>
      <c r="L62" s="564" t="s">
        <v>95</v>
      </c>
      <c r="M62" s="565"/>
      <c r="N62" s="565"/>
      <c r="O62" s="550"/>
      <c r="P62" s="550"/>
      <c r="Q62" s="550"/>
      <c r="R62" s="550"/>
      <c r="S62" s="550"/>
      <c r="T62" s="550"/>
      <c r="U62" s="550"/>
      <c r="V62" s="550"/>
      <c r="W62" s="550"/>
      <c r="X62" s="550"/>
      <c r="Y62" s="565" t="s">
        <v>96</v>
      </c>
      <c r="Z62" s="565"/>
      <c r="AA62" s="565"/>
      <c r="AB62" s="550"/>
      <c r="AC62" s="550"/>
      <c r="AD62" s="550"/>
      <c r="AE62" s="550"/>
      <c r="AF62" s="550"/>
      <c r="AG62" s="550"/>
      <c r="AH62" s="550"/>
      <c r="AI62" s="550"/>
      <c r="AJ62" s="550"/>
      <c r="AK62" s="550"/>
      <c r="AL62" s="163"/>
      <c r="AM62" s="163"/>
      <c r="AN62" s="163"/>
      <c r="AO62" s="163"/>
      <c r="AP62" s="163"/>
      <c r="AQ62" s="163"/>
      <c r="AR62" s="163"/>
      <c r="AS62" s="163"/>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2"/>
      <c r="BR62" s="162"/>
      <c r="BS62" s="162"/>
      <c r="BT62" s="162"/>
      <c r="BU62" s="162"/>
      <c r="BV62" s="162"/>
      <c r="BW62" s="162"/>
      <c r="BX62" s="162"/>
      <c r="BY62" s="162"/>
      <c r="BZ62" s="162"/>
      <c r="CA62" s="162"/>
      <c r="CB62" s="162"/>
      <c r="CC62" s="162"/>
      <c r="CD62" s="162"/>
      <c r="CE62" s="162"/>
      <c r="CF62" s="162"/>
      <c r="CG62" s="76"/>
      <c r="CH62" s="76"/>
      <c r="CI62" s="76"/>
      <c r="CJ62" s="76"/>
      <c r="CK62" s="76"/>
      <c r="CL62" s="76"/>
      <c r="CM62" s="76"/>
      <c r="CN62" s="77"/>
    </row>
    <row r="63" spans="1:93" ht="45" customHeight="1" x14ac:dyDescent="0.2">
      <c r="A63" s="558"/>
      <c r="B63" s="559"/>
      <c r="C63" s="559"/>
      <c r="D63" s="559"/>
      <c r="E63" s="559"/>
      <c r="F63" s="559"/>
      <c r="G63" s="559"/>
      <c r="H63" s="559"/>
      <c r="I63" s="559"/>
      <c r="J63" s="559"/>
      <c r="K63" s="560"/>
      <c r="L63" s="566"/>
      <c r="M63" s="567"/>
      <c r="N63" s="567"/>
      <c r="O63" s="567"/>
      <c r="P63" s="567"/>
      <c r="Q63" s="567"/>
      <c r="R63" s="567"/>
      <c r="S63" s="567"/>
      <c r="T63" s="567"/>
      <c r="U63" s="567"/>
      <c r="V63" s="567"/>
      <c r="W63" s="567"/>
      <c r="X63" s="567"/>
      <c r="Y63" s="567"/>
      <c r="Z63" s="567"/>
      <c r="AA63" s="567"/>
      <c r="AB63" s="567"/>
      <c r="AC63" s="567"/>
      <c r="AD63" s="567"/>
      <c r="AE63" s="567"/>
      <c r="AF63" s="567"/>
      <c r="AG63" s="567"/>
      <c r="AH63" s="567"/>
      <c r="AI63" s="567"/>
      <c r="AJ63" s="567"/>
      <c r="AK63" s="567"/>
      <c r="AL63" s="567"/>
      <c r="AM63" s="567"/>
      <c r="AN63" s="567"/>
      <c r="AO63" s="567"/>
      <c r="AP63" s="567"/>
      <c r="AQ63" s="567"/>
      <c r="AR63" s="567"/>
      <c r="AS63" s="567"/>
      <c r="AT63" s="568"/>
      <c r="AU63" s="568"/>
      <c r="AV63" s="568"/>
      <c r="AW63" s="568"/>
      <c r="AX63" s="568"/>
      <c r="AY63" s="568"/>
      <c r="AZ63" s="568"/>
      <c r="BA63" s="568"/>
      <c r="BB63" s="568"/>
      <c r="BC63" s="568"/>
      <c r="BD63" s="568"/>
      <c r="BE63" s="568"/>
      <c r="BF63" s="568"/>
      <c r="BG63" s="568"/>
      <c r="BH63" s="568"/>
      <c r="BI63" s="568"/>
      <c r="BJ63" s="568"/>
      <c r="BK63" s="568"/>
      <c r="BL63" s="568"/>
      <c r="BM63" s="568"/>
      <c r="BN63" s="568"/>
      <c r="BO63" s="568"/>
      <c r="BP63" s="568"/>
      <c r="BQ63" s="568"/>
      <c r="BR63" s="568"/>
      <c r="BS63" s="568"/>
      <c r="BT63" s="568"/>
      <c r="BU63" s="568"/>
      <c r="BV63" s="568"/>
      <c r="BW63" s="568"/>
      <c r="BX63" s="568"/>
      <c r="BY63" s="568"/>
      <c r="BZ63" s="568"/>
      <c r="CA63" s="568"/>
      <c r="CB63" s="568"/>
      <c r="CC63" s="568"/>
      <c r="CD63" s="568"/>
      <c r="CE63" s="568"/>
      <c r="CF63" s="568"/>
      <c r="CG63" s="568"/>
      <c r="CH63" s="568"/>
      <c r="CI63" s="568"/>
      <c r="CJ63" s="568"/>
      <c r="CK63" s="568"/>
      <c r="CL63" s="568"/>
      <c r="CM63" s="568"/>
      <c r="CN63" s="569"/>
    </row>
    <row r="64" spans="1:93" ht="37.5" customHeight="1" x14ac:dyDescent="0.2">
      <c r="A64" s="561"/>
      <c r="B64" s="562"/>
      <c r="C64" s="562"/>
      <c r="D64" s="562"/>
      <c r="E64" s="562"/>
      <c r="F64" s="562"/>
      <c r="G64" s="562"/>
      <c r="H64" s="562"/>
      <c r="I64" s="562"/>
      <c r="J64" s="562"/>
      <c r="K64" s="563"/>
      <c r="L64" s="634"/>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635"/>
      <c r="AL64" s="635"/>
      <c r="AM64" s="635"/>
      <c r="AN64" s="635"/>
      <c r="AO64" s="635"/>
      <c r="AP64" s="635"/>
      <c r="AQ64" s="635"/>
      <c r="AR64" s="635"/>
      <c r="AS64" s="635"/>
      <c r="AT64" s="635"/>
      <c r="AU64" s="635"/>
      <c r="AV64" s="635"/>
      <c r="AW64" s="635"/>
      <c r="AX64" s="635"/>
      <c r="AY64" s="635"/>
      <c r="AZ64" s="635"/>
      <c r="BA64" s="635"/>
      <c r="BB64" s="635"/>
      <c r="BC64" s="635"/>
      <c r="BD64" s="635"/>
      <c r="BE64" s="635"/>
      <c r="BF64" s="635"/>
      <c r="BG64" s="635"/>
      <c r="BH64" s="635"/>
      <c r="BI64" s="635"/>
      <c r="BJ64" s="635"/>
      <c r="BK64" s="635"/>
      <c r="BL64" s="635"/>
      <c r="BM64" s="635"/>
      <c r="BN64" s="635"/>
      <c r="BO64" s="635"/>
      <c r="BP64" s="635"/>
      <c r="BQ64" s="635"/>
      <c r="BR64" s="635"/>
      <c r="BS64" s="635"/>
      <c r="BT64" s="635"/>
      <c r="BU64" s="635"/>
      <c r="BV64" s="635"/>
      <c r="BW64" s="635"/>
      <c r="BX64" s="635"/>
      <c r="BY64" s="635"/>
      <c r="BZ64" s="635"/>
      <c r="CA64" s="635"/>
      <c r="CB64" s="635"/>
      <c r="CC64" s="635"/>
      <c r="CD64" s="635"/>
      <c r="CE64" s="635"/>
      <c r="CF64" s="635"/>
      <c r="CG64" s="635"/>
      <c r="CH64" s="635"/>
      <c r="CI64" s="635"/>
      <c r="CJ64" s="635"/>
      <c r="CK64" s="635"/>
      <c r="CL64" s="635"/>
      <c r="CM64" s="635"/>
      <c r="CN64" s="636"/>
    </row>
    <row r="65" spans="1:92" ht="37.5" customHeight="1" x14ac:dyDescent="0.2">
      <c r="A65" s="551" t="s">
        <v>100</v>
      </c>
      <c r="B65" s="590"/>
      <c r="C65" s="590"/>
      <c r="D65" s="590"/>
      <c r="E65" s="590"/>
      <c r="F65" s="590"/>
      <c r="G65" s="590"/>
      <c r="H65" s="590"/>
      <c r="I65" s="590"/>
      <c r="J65" s="590"/>
      <c r="K65" s="590"/>
      <c r="L65" s="532"/>
      <c r="M65" s="533"/>
      <c r="N65" s="533"/>
      <c r="O65" s="533"/>
      <c r="P65" s="533"/>
      <c r="Q65" s="533"/>
      <c r="R65" s="533"/>
      <c r="S65" s="533"/>
      <c r="T65" s="533"/>
      <c r="U65" s="533"/>
      <c r="V65" s="533"/>
      <c r="W65" s="533"/>
      <c r="X65" s="591" t="s">
        <v>101</v>
      </c>
      <c r="Y65" s="591"/>
      <c r="Z65" s="591"/>
      <c r="AA65" s="591"/>
      <c r="AB65" s="592"/>
      <c r="AC65" s="593" t="s">
        <v>102</v>
      </c>
      <c r="AD65" s="594"/>
      <c r="AE65" s="594"/>
      <c r="AF65" s="594"/>
      <c r="AG65" s="594"/>
      <c r="AH65" s="594"/>
      <c r="AI65" s="594"/>
      <c r="AJ65" s="594"/>
      <c r="AK65" s="594"/>
      <c r="AL65" s="594"/>
      <c r="AM65" s="594"/>
      <c r="AN65" s="594"/>
      <c r="AO65" s="594"/>
      <c r="AP65" s="594"/>
      <c r="AQ65" s="594"/>
      <c r="AR65" s="594"/>
      <c r="AS65" s="594"/>
      <c r="AT65" s="532"/>
      <c r="AU65" s="533"/>
      <c r="AV65" s="533"/>
      <c r="AW65" s="533"/>
      <c r="AX65" s="533"/>
      <c r="AY65" s="533"/>
      <c r="AZ65" s="533"/>
      <c r="BA65" s="533"/>
      <c r="BB65" s="533"/>
      <c r="BC65" s="591" t="s">
        <v>101</v>
      </c>
      <c r="BD65" s="591"/>
      <c r="BE65" s="591"/>
      <c r="BF65" s="591"/>
      <c r="BG65" s="592"/>
      <c r="BH65" s="640" t="s">
        <v>103</v>
      </c>
      <c r="BI65" s="552"/>
      <c r="BJ65" s="552"/>
      <c r="BK65" s="552"/>
      <c r="BL65" s="552"/>
      <c r="BM65" s="553"/>
      <c r="BN65" s="648"/>
      <c r="BO65" s="648"/>
      <c r="BP65" s="648"/>
      <c r="BQ65" s="648"/>
      <c r="BR65" s="648"/>
      <c r="BS65" s="554" t="s">
        <v>105</v>
      </c>
      <c r="BT65" s="554"/>
      <c r="BU65" s="554"/>
      <c r="BV65" s="554"/>
      <c r="BW65" s="637"/>
      <c r="BX65" s="645" t="s">
        <v>107</v>
      </c>
      <c r="BY65" s="646"/>
      <c r="BZ65" s="646"/>
      <c r="CA65" s="646"/>
      <c r="CB65" s="646"/>
      <c r="CC65" s="646"/>
      <c r="CD65" s="647"/>
      <c r="CE65" s="589"/>
      <c r="CF65" s="589"/>
      <c r="CG65" s="589"/>
      <c r="CH65" s="589"/>
      <c r="CI65" s="589"/>
      <c r="CJ65" s="626" t="s">
        <v>106</v>
      </c>
      <c r="CK65" s="626"/>
      <c r="CL65" s="626"/>
      <c r="CM65" s="626"/>
      <c r="CN65" s="627"/>
    </row>
    <row r="66" spans="1:92" ht="33" customHeight="1" x14ac:dyDescent="0.2">
      <c r="A66" s="555" t="s">
        <v>76</v>
      </c>
      <c r="B66" s="556"/>
      <c r="C66" s="556"/>
      <c r="D66" s="556"/>
      <c r="E66" s="556"/>
      <c r="F66" s="556"/>
      <c r="G66" s="556"/>
      <c r="H66" s="556"/>
      <c r="I66" s="556"/>
      <c r="J66" s="556"/>
      <c r="K66" s="556"/>
      <c r="L66" s="607" t="s">
        <v>8</v>
      </c>
      <c r="M66" s="608"/>
      <c r="N66" s="608"/>
      <c r="O66" s="609" t="s">
        <v>56</v>
      </c>
      <c r="P66" s="610"/>
      <c r="Q66" s="610"/>
      <c r="R66" s="610"/>
      <c r="S66" s="610"/>
      <c r="T66" s="610"/>
      <c r="U66" s="610"/>
      <c r="V66" s="610"/>
      <c r="W66" s="610"/>
      <c r="X66" s="610"/>
      <c r="Y66" s="610"/>
      <c r="Z66" s="610"/>
      <c r="AA66" s="610"/>
      <c r="AB66" s="611"/>
      <c r="AC66" s="608" t="s">
        <v>8</v>
      </c>
      <c r="AD66" s="608"/>
      <c r="AE66" s="608"/>
      <c r="AF66" s="609" t="s">
        <v>57</v>
      </c>
      <c r="AG66" s="609"/>
      <c r="AH66" s="609"/>
      <c r="AI66" s="609"/>
      <c r="AJ66" s="609"/>
      <c r="AK66" s="609"/>
      <c r="AL66" s="609"/>
      <c r="AM66" s="609"/>
      <c r="AN66" s="609"/>
      <c r="AO66" s="609"/>
      <c r="AP66" s="609"/>
      <c r="AQ66" s="609"/>
      <c r="AR66" s="609"/>
      <c r="AS66" s="612"/>
      <c r="AT66" s="586" t="s">
        <v>58</v>
      </c>
      <c r="AU66" s="587"/>
      <c r="AV66" s="587"/>
      <c r="AW66" s="587"/>
      <c r="AX66" s="587"/>
      <c r="AY66" s="587"/>
      <c r="AZ66" s="587"/>
      <c r="BA66" s="587"/>
      <c r="BB66" s="587"/>
      <c r="BC66" s="587"/>
      <c r="BD66" s="587"/>
      <c r="BE66" s="587"/>
      <c r="BF66" s="587"/>
      <c r="BG66" s="587"/>
      <c r="BH66" s="587"/>
      <c r="BI66" s="587"/>
      <c r="BJ66" s="587"/>
      <c r="BK66" s="587"/>
      <c r="BL66" s="587"/>
      <c r="BM66" s="587"/>
      <c r="BN66" s="587"/>
      <c r="BO66" s="587"/>
      <c r="BP66" s="587"/>
      <c r="BQ66" s="587"/>
      <c r="BR66" s="587"/>
      <c r="BS66" s="587"/>
      <c r="BT66" s="587"/>
      <c r="BU66" s="587"/>
      <c r="BV66" s="587"/>
      <c r="BW66" s="587"/>
      <c r="BX66" s="587"/>
      <c r="BY66" s="587"/>
      <c r="BZ66" s="587"/>
      <c r="CA66" s="587"/>
      <c r="CB66" s="587"/>
      <c r="CC66" s="587"/>
      <c r="CD66" s="587"/>
      <c r="CE66" s="587"/>
      <c r="CF66" s="587"/>
      <c r="CG66" s="587"/>
      <c r="CH66" s="587"/>
      <c r="CI66" s="587"/>
      <c r="CJ66" s="587"/>
      <c r="CK66" s="587"/>
      <c r="CL66" s="587"/>
      <c r="CM66" s="587"/>
      <c r="CN66" s="588"/>
    </row>
    <row r="67" spans="1:92" ht="22.5" customHeight="1" x14ac:dyDescent="0.2">
      <c r="A67" s="558"/>
      <c r="B67" s="559"/>
      <c r="C67" s="559"/>
      <c r="D67" s="559"/>
      <c r="E67" s="559"/>
      <c r="F67" s="559"/>
      <c r="G67" s="559"/>
      <c r="H67" s="559"/>
      <c r="I67" s="559"/>
      <c r="J67" s="559"/>
      <c r="K67" s="559"/>
      <c r="L67" s="597"/>
      <c r="M67" s="598"/>
      <c r="N67" s="598"/>
      <c r="O67" s="598"/>
      <c r="P67" s="598"/>
      <c r="Q67" s="598"/>
      <c r="R67" s="598"/>
      <c r="S67" s="598"/>
      <c r="T67" s="598"/>
      <c r="U67" s="598"/>
      <c r="V67" s="598"/>
      <c r="W67" s="598"/>
      <c r="X67" s="598"/>
      <c r="Y67" s="598"/>
      <c r="Z67" s="598"/>
      <c r="AA67" s="598"/>
      <c r="AB67" s="599"/>
      <c r="AC67" s="613" t="s">
        <v>104</v>
      </c>
      <c r="AD67" s="614"/>
      <c r="AE67" s="614"/>
      <c r="AF67" s="614"/>
      <c r="AG67" s="614"/>
      <c r="AH67" s="614"/>
      <c r="AI67" s="614"/>
      <c r="AJ67" s="614"/>
      <c r="AK67" s="614"/>
      <c r="AL67" s="614"/>
      <c r="AM67" s="614"/>
      <c r="AN67" s="614"/>
      <c r="AO67" s="614"/>
      <c r="AP67" s="614"/>
      <c r="AQ67" s="614"/>
      <c r="AR67" s="614"/>
      <c r="AS67" s="615"/>
      <c r="AT67" s="618" t="s">
        <v>77</v>
      </c>
      <c r="AU67" s="619"/>
      <c r="AV67" s="620"/>
      <c r="AW67" s="620"/>
      <c r="AX67" s="620"/>
      <c r="AY67" s="620"/>
      <c r="AZ67" s="620"/>
      <c r="BA67" s="620"/>
      <c r="BB67" s="620"/>
      <c r="BC67" s="620"/>
      <c r="BD67" s="620"/>
      <c r="BE67" s="620"/>
      <c r="BF67" s="620"/>
      <c r="BG67" s="620"/>
      <c r="BH67" s="620"/>
      <c r="BI67" s="620"/>
      <c r="BJ67" s="620"/>
      <c r="BK67" s="620"/>
      <c r="BL67" s="620"/>
      <c r="BM67" s="620"/>
      <c r="BN67" s="620"/>
      <c r="BO67" s="620"/>
      <c r="BP67" s="620"/>
      <c r="BQ67" s="620"/>
      <c r="BR67" s="620"/>
      <c r="BS67" s="620"/>
      <c r="BT67" s="620"/>
      <c r="BU67" s="620"/>
      <c r="BV67" s="620"/>
      <c r="BW67" s="620"/>
      <c r="BX67" s="620"/>
      <c r="BY67" s="620"/>
      <c r="BZ67" s="620"/>
      <c r="CA67" s="620"/>
      <c r="CB67" s="620"/>
      <c r="CC67" s="620"/>
      <c r="CD67" s="620"/>
      <c r="CE67" s="620"/>
      <c r="CF67" s="620"/>
      <c r="CG67" s="620"/>
      <c r="CH67" s="620"/>
      <c r="CI67" s="620"/>
      <c r="CJ67" s="620"/>
      <c r="CK67" s="620"/>
      <c r="CL67" s="620"/>
      <c r="CM67" s="575" t="s">
        <v>78</v>
      </c>
      <c r="CN67" s="576"/>
    </row>
    <row r="68" spans="1:92" ht="22.5" customHeight="1" x14ac:dyDescent="0.2">
      <c r="A68" s="558"/>
      <c r="B68" s="559"/>
      <c r="C68" s="559"/>
      <c r="D68" s="559"/>
      <c r="E68" s="559"/>
      <c r="F68" s="559"/>
      <c r="G68" s="559"/>
      <c r="H68" s="559"/>
      <c r="I68" s="559"/>
      <c r="J68" s="559"/>
      <c r="K68" s="559"/>
      <c r="L68" s="597"/>
      <c r="M68" s="598"/>
      <c r="N68" s="598"/>
      <c r="O68" s="598"/>
      <c r="P68" s="598"/>
      <c r="Q68" s="598"/>
      <c r="R68" s="598"/>
      <c r="S68" s="598"/>
      <c r="T68" s="598"/>
      <c r="U68" s="598"/>
      <c r="V68" s="598"/>
      <c r="W68" s="598"/>
      <c r="X68" s="598"/>
      <c r="Y68" s="598"/>
      <c r="Z68" s="598"/>
      <c r="AA68" s="598"/>
      <c r="AB68" s="599"/>
      <c r="AC68" s="597"/>
      <c r="AD68" s="598"/>
      <c r="AE68" s="598"/>
      <c r="AF68" s="598"/>
      <c r="AG68" s="598"/>
      <c r="AH68" s="598"/>
      <c r="AI68" s="598"/>
      <c r="AJ68" s="598"/>
      <c r="AK68" s="598"/>
      <c r="AL68" s="598"/>
      <c r="AM68" s="598"/>
      <c r="AN68" s="598"/>
      <c r="AO68" s="598"/>
      <c r="AP68" s="598"/>
      <c r="AQ68" s="598"/>
      <c r="AR68" s="598"/>
      <c r="AS68" s="616"/>
      <c r="AT68" s="577" t="s">
        <v>77</v>
      </c>
      <c r="AU68" s="578"/>
      <c r="AV68" s="621"/>
      <c r="AW68" s="621"/>
      <c r="AX68" s="621"/>
      <c r="AY68" s="621"/>
      <c r="AZ68" s="621"/>
      <c r="BA68" s="621"/>
      <c r="BB68" s="621"/>
      <c r="BC68" s="621"/>
      <c r="BD68" s="621"/>
      <c r="BE68" s="621"/>
      <c r="BF68" s="621"/>
      <c r="BG68" s="621"/>
      <c r="BH68" s="621"/>
      <c r="BI68" s="621"/>
      <c r="BJ68" s="621"/>
      <c r="BK68" s="621"/>
      <c r="BL68" s="621"/>
      <c r="BM68" s="621"/>
      <c r="BN68" s="621"/>
      <c r="BO68" s="621"/>
      <c r="BP68" s="621"/>
      <c r="BQ68" s="621"/>
      <c r="BR68" s="621"/>
      <c r="BS68" s="621"/>
      <c r="BT68" s="621"/>
      <c r="BU68" s="621"/>
      <c r="BV68" s="621"/>
      <c r="BW68" s="621"/>
      <c r="BX68" s="621"/>
      <c r="BY68" s="621"/>
      <c r="BZ68" s="621"/>
      <c r="CA68" s="621"/>
      <c r="CB68" s="621"/>
      <c r="CC68" s="621"/>
      <c r="CD68" s="621"/>
      <c r="CE68" s="621"/>
      <c r="CF68" s="621"/>
      <c r="CG68" s="621"/>
      <c r="CH68" s="621"/>
      <c r="CI68" s="621"/>
      <c r="CJ68" s="621"/>
      <c r="CK68" s="621"/>
      <c r="CL68" s="621"/>
      <c r="CM68" s="579" t="s">
        <v>78</v>
      </c>
      <c r="CN68" s="580"/>
    </row>
    <row r="69" spans="1:92" ht="22.5" customHeight="1" x14ac:dyDescent="0.2">
      <c r="A69" s="561"/>
      <c r="B69" s="562"/>
      <c r="C69" s="562"/>
      <c r="D69" s="562"/>
      <c r="E69" s="562"/>
      <c r="F69" s="562"/>
      <c r="G69" s="562"/>
      <c r="H69" s="562"/>
      <c r="I69" s="562"/>
      <c r="J69" s="562"/>
      <c r="K69" s="562"/>
      <c r="L69" s="600"/>
      <c r="M69" s="601"/>
      <c r="N69" s="601"/>
      <c r="O69" s="601"/>
      <c r="P69" s="601"/>
      <c r="Q69" s="601"/>
      <c r="R69" s="601"/>
      <c r="S69" s="601"/>
      <c r="T69" s="601"/>
      <c r="U69" s="601"/>
      <c r="V69" s="601"/>
      <c r="W69" s="601"/>
      <c r="X69" s="601"/>
      <c r="Y69" s="601"/>
      <c r="Z69" s="601"/>
      <c r="AA69" s="601"/>
      <c r="AB69" s="602"/>
      <c r="AC69" s="600"/>
      <c r="AD69" s="601"/>
      <c r="AE69" s="601"/>
      <c r="AF69" s="601"/>
      <c r="AG69" s="601"/>
      <c r="AH69" s="601"/>
      <c r="AI69" s="601"/>
      <c r="AJ69" s="601"/>
      <c r="AK69" s="601"/>
      <c r="AL69" s="601"/>
      <c r="AM69" s="601"/>
      <c r="AN69" s="601"/>
      <c r="AO69" s="601"/>
      <c r="AP69" s="601"/>
      <c r="AQ69" s="601"/>
      <c r="AR69" s="601"/>
      <c r="AS69" s="617"/>
      <c r="AT69" s="581" t="s">
        <v>77</v>
      </c>
      <c r="AU69" s="582"/>
      <c r="AV69" s="583"/>
      <c r="AW69" s="583"/>
      <c r="AX69" s="583"/>
      <c r="AY69" s="583"/>
      <c r="AZ69" s="583"/>
      <c r="BA69" s="583"/>
      <c r="BB69" s="583"/>
      <c r="BC69" s="583"/>
      <c r="BD69" s="583"/>
      <c r="BE69" s="583"/>
      <c r="BF69" s="583"/>
      <c r="BG69" s="583"/>
      <c r="BH69" s="583"/>
      <c r="BI69" s="583"/>
      <c r="BJ69" s="583"/>
      <c r="BK69" s="583"/>
      <c r="BL69" s="583"/>
      <c r="BM69" s="583"/>
      <c r="BN69" s="583"/>
      <c r="BO69" s="583"/>
      <c r="BP69" s="583"/>
      <c r="BQ69" s="583"/>
      <c r="BR69" s="583"/>
      <c r="BS69" s="583"/>
      <c r="BT69" s="583"/>
      <c r="BU69" s="583"/>
      <c r="BV69" s="583"/>
      <c r="BW69" s="583"/>
      <c r="BX69" s="583"/>
      <c r="BY69" s="583"/>
      <c r="BZ69" s="583"/>
      <c r="CA69" s="583"/>
      <c r="CB69" s="583"/>
      <c r="CC69" s="583"/>
      <c r="CD69" s="583"/>
      <c r="CE69" s="583"/>
      <c r="CF69" s="583"/>
      <c r="CG69" s="583"/>
      <c r="CH69" s="583"/>
      <c r="CI69" s="583"/>
      <c r="CJ69" s="583"/>
      <c r="CK69" s="583"/>
      <c r="CL69" s="583"/>
      <c r="CM69" s="584" t="s">
        <v>78</v>
      </c>
      <c r="CN69" s="585"/>
    </row>
    <row r="70" spans="1:92" ht="33.5" customHeight="1" x14ac:dyDescent="0.2">
      <c r="A70" s="596" t="s">
        <v>186</v>
      </c>
      <c r="B70" s="596"/>
      <c r="C70" s="596"/>
      <c r="D70" s="596"/>
      <c r="E70" s="596"/>
      <c r="F70" s="596"/>
      <c r="G70" s="596"/>
      <c r="H70" s="596"/>
      <c r="I70" s="596"/>
      <c r="J70" s="596"/>
      <c r="K70" s="596"/>
      <c r="L70" s="532" t="s">
        <v>8</v>
      </c>
      <c r="M70" s="533"/>
      <c r="N70" s="533"/>
      <c r="O70" s="622" t="s">
        <v>187</v>
      </c>
      <c r="P70" s="622"/>
      <c r="Q70" s="622"/>
      <c r="R70" s="622"/>
      <c r="S70" s="622"/>
      <c r="T70" s="622"/>
      <c r="U70" s="622"/>
      <c r="V70" s="622"/>
      <c r="W70" s="622"/>
      <c r="X70" s="622"/>
      <c r="Y70" s="622"/>
      <c r="Z70" s="622"/>
      <c r="AA70" s="622"/>
      <c r="AB70" s="623"/>
      <c r="AC70" s="532" t="s">
        <v>8</v>
      </c>
      <c r="AD70" s="533"/>
      <c r="AE70" s="533"/>
      <c r="AF70" s="624" t="s">
        <v>188</v>
      </c>
      <c r="AG70" s="624"/>
      <c r="AH70" s="624"/>
      <c r="AI70" s="624"/>
      <c r="AJ70" s="624"/>
      <c r="AK70" s="624"/>
      <c r="AL70" s="624"/>
      <c r="AM70" s="624"/>
      <c r="AN70" s="624"/>
      <c r="AO70" s="624"/>
      <c r="AP70" s="624"/>
      <c r="AQ70" s="624"/>
      <c r="AR70" s="624"/>
      <c r="AS70" s="625"/>
      <c r="AT70" s="586" t="s">
        <v>189</v>
      </c>
      <c r="AU70" s="587"/>
      <c r="AV70" s="587"/>
      <c r="AW70" s="587"/>
      <c r="AX70" s="587"/>
      <c r="AY70" s="587"/>
      <c r="AZ70" s="587"/>
      <c r="BA70" s="587"/>
      <c r="BB70" s="587"/>
      <c r="BC70" s="587"/>
      <c r="BD70" s="587"/>
      <c r="BE70" s="587"/>
      <c r="BF70" s="587"/>
      <c r="BG70" s="587"/>
      <c r="BH70" s="587"/>
      <c r="BI70" s="587"/>
      <c r="BJ70" s="587"/>
      <c r="BK70" s="587"/>
      <c r="BL70" s="587"/>
      <c r="BM70" s="587"/>
      <c r="BN70" s="587"/>
      <c r="BO70" s="587"/>
      <c r="BP70" s="587"/>
      <c r="BQ70" s="587"/>
      <c r="BR70" s="587"/>
      <c r="BS70" s="587"/>
      <c r="BT70" s="587"/>
      <c r="BU70" s="587"/>
      <c r="BV70" s="587"/>
      <c r="BW70" s="587"/>
      <c r="BX70" s="587"/>
      <c r="BY70" s="587"/>
      <c r="BZ70" s="587"/>
      <c r="CA70" s="587"/>
      <c r="CB70" s="587"/>
      <c r="CC70" s="587"/>
      <c r="CD70" s="587"/>
      <c r="CE70" s="587"/>
      <c r="CF70" s="587"/>
      <c r="CG70" s="587"/>
      <c r="CH70" s="587"/>
      <c r="CI70" s="587"/>
      <c r="CJ70" s="587"/>
      <c r="CK70" s="587"/>
      <c r="CL70" s="587"/>
      <c r="CM70" s="587"/>
      <c r="CN70" s="588"/>
    </row>
    <row r="71" spans="1:92" ht="40" customHeight="1" x14ac:dyDescent="0.2">
      <c r="A71" s="58"/>
      <c r="B71" s="58"/>
      <c r="C71" s="58"/>
      <c r="D71" s="58"/>
      <c r="E71" s="58"/>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125"/>
      <c r="AT71" s="56"/>
      <c r="AU71" s="56"/>
      <c r="AV71" s="56"/>
      <c r="AW71" s="55"/>
      <c r="AX71" s="55"/>
      <c r="AY71" s="55"/>
      <c r="AZ71" s="55"/>
      <c r="BA71" s="55"/>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3"/>
      <c r="CE71" s="53"/>
      <c r="CF71" s="53"/>
      <c r="CG71" s="53"/>
      <c r="CH71" s="53"/>
      <c r="CI71" s="53"/>
      <c r="CJ71" s="53"/>
      <c r="CK71" s="53"/>
      <c r="CL71" s="53"/>
      <c r="CM71" s="53"/>
      <c r="CN71" s="53"/>
    </row>
    <row r="72" spans="1:92" ht="45" customHeight="1" x14ac:dyDescent="0.2">
      <c r="A72" s="631" t="s">
        <v>121</v>
      </c>
      <c r="B72" s="631"/>
      <c r="C72" s="631"/>
      <c r="D72" s="631"/>
      <c r="E72" s="631"/>
      <c r="F72" s="631"/>
      <c r="G72" s="631"/>
      <c r="H72" s="631"/>
      <c r="I72" s="631"/>
      <c r="J72" s="631"/>
      <c r="K72" s="631"/>
      <c r="L72" s="631"/>
      <c r="M72" s="631"/>
      <c r="N72" s="631"/>
      <c r="O72" s="631"/>
      <c r="P72" s="631"/>
      <c r="Q72" s="631"/>
      <c r="R72" s="631"/>
      <c r="S72" s="631"/>
      <c r="T72" s="631"/>
      <c r="U72" s="631"/>
      <c r="V72" s="631"/>
      <c r="W72" s="631"/>
      <c r="X72" s="632"/>
      <c r="Y72" s="570" t="str">
        <f>IF('定型様式1｜総括表'!$U$37=0,"",'定型様式1｜総括表'!$U$37)</f>
        <v/>
      </c>
      <c r="Z72" s="571"/>
      <c r="AA72" s="571"/>
      <c r="AB72" s="571"/>
      <c r="AC72" s="571"/>
      <c r="AD72" s="571"/>
      <c r="AE72" s="571"/>
      <c r="AF72" s="571"/>
      <c r="AG72" s="571"/>
      <c r="AH72" s="571"/>
      <c r="AI72" s="571"/>
      <c r="AJ72" s="571"/>
      <c r="AK72" s="571"/>
      <c r="AL72" s="571"/>
      <c r="AM72" s="571"/>
      <c r="AN72" s="571"/>
      <c r="AO72" s="571"/>
      <c r="AP72" s="571"/>
      <c r="AQ72" s="571"/>
      <c r="AR72" s="571"/>
      <c r="AS72" s="571"/>
      <c r="AT72" s="571"/>
      <c r="AU72" s="571"/>
      <c r="AV72" s="571"/>
      <c r="AW72" s="571"/>
      <c r="AX72" s="571"/>
      <c r="AY72" s="571"/>
      <c r="AZ72" s="571"/>
      <c r="BA72" s="571"/>
      <c r="BB72" s="571"/>
      <c r="BC72" s="571"/>
      <c r="BD72" s="571"/>
      <c r="BE72" s="571"/>
      <c r="BF72" s="571"/>
      <c r="BG72" s="571"/>
      <c r="BH72" s="571"/>
      <c r="BI72" s="571"/>
      <c r="BJ72" s="571"/>
      <c r="BK72" s="571"/>
      <c r="BL72" s="571"/>
      <c r="BM72" s="571"/>
      <c r="BN72" s="571"/>
      <c r="BO72" s="572"/>
      <c r="BP72" s="573" t="s">
        <v>59</v>
      </c>
      <c r="BQ72" s="574"/>
      <c r="BR72" s="574"/>
      <c r="BS72" s="574"/>
      <c r="BT72" s="574"/>
      <c r="BU72" s="574"/>
      <c r="BV72" s="574"/>
      <c r="BW72" s="574"/>
      <c r="BX72" s="574"/>
      <c r="BY72" s="574"/>
      <c r="BZ72" s="574"/>
      <c r="CA72" s="574"/>
      <c r="CB72" s="574"/>
      <c r="CC72" s="574"/>
      <c r="CD72" s="574"/>
      <c r="CE72" s="574"/>
      <c r="CF72" s="574"/>
      <c r="CG72" s="574"/>
      <c r="CH72" s="574"/>
      <c r="CI72" s="574"/>
      <c r="CJ72" s="574"/>
      <c r="CK72" s="574"/>
      <c r="CL72" s="574"/>
      <c r="CM72" s="574"/>
      <c r="CN72" s="574"/>
    </row>
    <row r="73" spans="1:92" ht="22.5" customHeight="1" x14ac:dyDescent="0.2">
      <c r="A73" s="78"/>
      <c r="B73" s="78"/>
      <c r="C73" s="78"/>
      <c r="D73" s="79"/>
      <c r="E73" s="79"/>
      <c r="F73" s="80"/>
      <c r="G73" s="80"/>
      <c r="H73" s="80"/>
      <c r="I73" s="79"/>
      <c r="J73" s="79"/>
      <c r="K73" s="72"/>
      <c r="L73" s="72"/>
      <c r="M73" s="72"/>
      <c r="N73" s="72"/>
      <c r="O73" s="72"/>
      <c r="P73" s="72"/>
      <c r="Q73" s="72"/>
      <c r="R73" s="72"/>
      <c r="S73" s="72"/>
      <c r="T73" s="72"/>
      <c r="U73" s="72"/>
      <c r="V73" s="72"/>
      <c r="W73" s="72"/>
      <c r="X73" s="72"/>
      <c r="Y73" s="72"/>
      <c r="Z73" s="72"/>
      <c r="AA73" s="72"/>
      <c r="AB73" s="72"/>
      <c r="AC73" s="72"/>
      <c r="AP73" s="72"/>
      <c r="AQ73" s="72"/>
      <c r="AR73" s="72"/>
      <c r="BI73" s="81"/>
      <c r="BJ73" s="81"/>
      <c r="BK73" s="81"/>
      <c r="BL73" s="81"/>
      <c r="BM73" s="81"/>
      <c r="BN73" s="81"/>
      <c r="BP73" s="81"/>
      <c r="BQ73" s="113"/>
      <c r="BR73" s="113"/>
      <c r="BS73" s="113"/>
      <c r="BT73" s="113"/>
      <c r="BU73" s="113"/>
      <c r="BV73" s="113"/>
      <c r="BW73" s="113"/>
      <c r="BX73" s="113"/>
      <c r="BY73" s="113"/>
      <c r="BZ73" s="113"/>
      <c r="CA73" s="113"/>
      <c r="CB73" s="113"/>
      <c r="CC73" s="113"/>
      <c r="CD73" s="113"/>
      <c r="CE73" s="113"/>
      <c r="CF73" s="113"/>
      <c r="CG73" s="113"/>
      <c r="CH73" s="113"/>
      <c r="CI73" s="113"/>
      <c r="CJ73" s="113"/>
      <c r="CK73" s="113"/>
      <c r="CL73" s="113"/>
      <c r="CM73" s="113"/>
      <c r="CN73" s="113"/>
    </row>
    <row r="74" spans="1:92" ht="22.5" customHeight="1" x14ac:dyDescent="0.2">
      <c r="A74" s="78"/>
      <c r="B74" s="78"/>
      <c r="C74" s="78"/>
      <c r="D74" s="79"/>
      <c r="E74" s="79"/>
      <c r="F74" s="80"/>
      <c r="G74" s="80"/>
      <c r="H74" s="80"/>
      <c r="I74" s="79"/>
      <c r="J74" s="79"/>
      <c r="K74" s="72"/>
      <c r="L74" s="72"/>
      <c r="M74" s="72"/>
      <c r="N74" s="72"/>
      <c r="O74" s="72"/>
      <c r="P74" s="72"/>
      <c r="Q74" s="72"/>
      <c r="R74" s="72"/>
      <c r="S74" s="72"/>
      <c r="T74" s="72"/>
      <c r="U74" s="72"/>
      <c r="V74" s="72"/>
      <c r="W74" s="72"/>
      <c r="X74" s="72"/>
      <c r="Y74" s="72"/>
      <c r="Z74" s="72"/>
      <c r="AA74" s="72"/>
      <c r="AB74" s="72"/>
      <c r="AC74" s="72"/>
      <c r="AP74" s="72"/>
      <c r="AQ74" s="72"/>
      <c r="AR74" s="72"/>
      <c r="BI74" s="81"/>
      <c r="BJ74" s="81"/>
      <c r="BK74" s="81"/>
      <c r="BL74" s="81"/>
      <c r="BM74" s="81"/>
      <c r="BN74" s="81"/>
      <c r="BP74" s="81"/>
      <c r="BQ74" s="113"/>
      <c r="BR74" s="113"/>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row>
    <row r="75" spans="1:92" ht="22.5" customHeight="1" x14ac:dyDescent="0.2">
      <c r="A75" s="58"/>
      <c r="B75" s="58"/>
      <c r="C75" s="58"/>
      <c r="D75" s="58"/>
      <c r="E75" s="58"/>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5"/>
      <c r="AX75" s="55"/>
      <c r="AY75" s="55"/>
      <c r="AZ75" s="55"/>
      <c r="BA75" s="55"/>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3"/>
      <c r="CE75" s="53"/>
      <c r="CF75" s="53"/>
      <c r="CG75" s="53"/>
      <c r="CH75" s="53"/>
      <c r="CI75" s="53"/>
      <c r="CJ75" s="53"/>
      <c r="CK75" s="53"/>
      <c r="CL75" s="53"/>
      <c r="CM75" s="53"/>
      <c r="CN75" s="53"/>
    </row>
    <row r="76" spans="1:92" ht="18" customHeight="1" x14ac:dyDescent="0.2">
      <c r="A76" s="528" t="s">
        <v>257</v>
      </c>
      <c r="B76" s="528"/>
      <c r="C76" s="528"/>
      <c r="D76" s="528"/>
      <c r="E76" s="528"/>
      <c r="F76" s="528"/>
      <c r="G76" s="528"/>
      <c r="H76" s="528"/>
      <c r="I76" s="528"/>
      <c r="J76" s="528"/>
      <c r="K76" s="528"/>
      <c r="L76" s="528"/>
      <c r="M76" s="528"/>
      <c r="N76" s="528"/>
      <c r="O76" s="528"/>
      <c r="P76" s="528"/>
      <c r="Q76" s="528"/>
      <c r="R76" s="528"/>
      <c r="S76" s="528"/>
      <c r="T76" s="528"/>
      <c r="U76" s="528"/>
      <c r="V76" s="528"/>
      <c r="W76" s="528"/>
      <c r="X76" s="528"/>
      <c r="Y76" s="57"/>
      <c r="Z76" s="57"/>
      <c r="AA76" s="57"/>
      <c r="AB76" s="57"/>
      <c r="AS76" s="164"/>
      <c r="BN76" s="59"/>
      <c r="BO76" s="59"/>
      <c r="BP76" s="59"/>
      <c r="BQ76" s="59"/>
      <c r="BR76" s="59"/>
      <c r="BS76" s="59"/>
      <c r="BT76" s="59"/>
      <c r="BU76" s="59"/>
      <c r="BV76" s="59"/>
      <c r="BW76" s="59"/>
      <c r="BX76" s="59"/>
      <c r="BY76" s="59"/>
      <c r="BZ76" s="59"/>
      <c r="CA76" s="59"/>
      <c r="CB76" s="59"/>
      <c r="CC76" s="59"/>
      <c r="CD76" s="59"/>
      <c r="CE76" s="59"/>
      <c r="CF76" s="59"/>
      <c r="CG76" s="59"/>
      <c r="CH76" s="59"/>
      <c r="CI76" s="59"/>
      <c r="CJ76" s="59"/>
    </row>
    <row r="77" spans="1:92" ht="33" customHeight="1" x14ac:dyDescent="0.2">
      <c r="A77" s="551" t="s">
        <v>113</v>
      </c>
      <c r="B77" s="552"/>
      <c r="C77" s="552"/>
      <c r="D77" s="552"/>
      <c r="E77" s="552"/>
      <c r="F77" s="552"/>
      <c r="G77" s="552"/>
      <c r="H77" s="552"/>
      <c r="I77" s="552"/>
      <c r="J77" s="552"/>
      <c r="K77" s="553"/>
      <c r="L77" s="82"/>
      <c r="M77" s="533" t="s">
        <v>141</v>
      </c>
      <c r="N77" s="533"/>
      <c r="O77" s="533"/>
      <c r="P77" s="533"/>
      <c r="Q77" s="533"/>
      <c r="R77" s="533"/>
      <c r="S77" s="533"/>
      <c r="T77" s="533"/>
      <c r="U77" s="533"/>
      <c r="V77" s="554" t="s">
        <v>10</v>
      </c>
      <c r="W77" s="554"/>
      <c r="X77" s="554"/>
      <c r="Y77" s="554"/>
      <c r="Z77" s="605"/>
      <c r="AA77" s="605"/>
      <c r="AB77" s="605"/>
      <c r="AC77" s="605"/>
      <c r="AD77" s="605"/>
      <c r="AE77" s="554" t="s">
        <v>11</v>
      </c>
      <c r="AF77" s="554"/>
      <c r="AG77" s="554"/>
      <c r="AH77" s="554"/>
      <c r="AI77" s="533"/>
      <c r="AJ77" s="533"/>
      <c r="AK77" s="533"/>
      <c r="AL77" s="533"/>
      <c r="AM77" s="533"/>
      <c r="AN77" s="554" t="s">
        <v>12</v>
      </c>
      <c r="AO77" s="554"/>
      <c r="AP77" s="554"/>
      <c r="AQ77" s="554"/>
      <c r="AR77" s="83"/>
      <c r="AS77" s="551" t="s">
        <v>258</v>
      </c>
      <c r="AT77" s="590"/>
      <c r="AU77" s="590"/>
      <c r="AV77" s="590"/>
      <c r="AW77" s="590"/>
      <c r="AX77" s="590"/>
      <c r="AY77" s="590"/>
      <c r="AZ77" s="590"/>
      <c r="BA77" s="590"/>
      <c r="BB77" s="590"/>
      <c r="BC77" s="606"/>
      <c r="BD77" s="603"/>
      <c r="BE77" s="604"/>
      <c r="BF77" s="604"/>
      <c r="BG77" s="533" t="s">
        <v>141</v>
      </c>
      <c r="BH77" s="533"/>
      <c r="BI77" s="533"/>
      <c r="BJ77" s="533"/>
      <c r="BK77" s="533"/>
      <c r="BL77" s="533"/>
      <c r="BM77" s="533"/>
      <c r="BN77" s="533"/>
      <c r="BO77" s="533"/>
      <c r="BP77" s="626" t="s">
        <v>10</v>
      </c>
      <c r="BQ77" s="626"/>
      <c r="BR77" s="626"/>
      <c r="BS77" s="626"/>
      <c r="BT77" s="626"/>
      <c r="BU77" s="533"/>
      <c r="BV77" s="533"/>
      <c r="BW77" s="533"/>
      <c r="BX77" s="533"/>
      <c r="BY77" s="533"/>
      <c r="BZ77" s="554" t="s">
        <v>11</v>
      </c>
      <c r="CA77" s="554"/>
      <c r="CB77" s="554"/>
      <c r="CC77" s="554"/>
      <c r="CD77" s="533"/>
      <c r="CE77" s="533"/>
      <c r="CF77" s="533"/>
      <c r="CG77" s="533"/>
      <c r="CH77" s="533"/>
      <c r="CI77" s="554" t="s">
        <v>12</v>
      </c>
      <c r="CJ77" s="554"/>
      <c r="CK77" s="554"/>
      <c r="CL77" s="554"/>
      <c r="CM77" s="84"/>
      <c r="CN77" s="85"/>
    </row>
    <row r="78" spans="1:92" ht="22.5" customHeight="1" x14ac:dyDescent="0.2">
      <c r="A78" s="86"/>
      <c r="B78" s="86"/>
      <c r="C78" s="87"/>
      <c r="D78" s="87"/>
      <c r="E78" s="87"/>
      <c r="F78" s="87"/>
      <c r="G78" s="87"/>
      <c r="H78" s="87"/>
      <c r="I78" s="87"/>
      <c r="J78" s="87"/>
      <c r="K78" s="87"/>
      <c r="L78" s="88"/>
      <c r="M78" s="88"/>
      <c r="N78" s="101"/>
      <c r="O78" s="101"/>
      <c r="P78" s="101"/>
      <c r="Q78" s="101"/>
      <c r="R78" s="101"/>
      <c r="S78" s="101"/>
      <c r="T78" s="101"/>
      <c r="U78" s="101"/>
      <c r="V78" s="101"/>
      <c r="W78" s="88"/>
      <c r="X78" s="88"/>
      <c r="Y78" s="101"/>
      <c r="Z78" s="101"/>
      <c r="AA78" s="101"/>
      <c r="AB78" s="101"/>
      <c r="AC78" s="101"/>
      <c r="AD78" s="101"/>
      <c r="AE78" s="101"/>
      <c r="AF78" s="101"/>
      <c r="AG78" s="101"/>
      <c r="AH78" s="88"/>
      <c r="AI78" s="88"/>
      <c r="AJ78" s="101"/>
      <c r="AK78" s="101"/>
      <c r="AL78" s="101"/>
      <c r="AM78" s="101"/>
      <c r="AN78" s="101"/>
      <c r="AO78" s="101"/>
      <c r="AP78" s="101"/>
      <c r="AQ78" s="101"/>
      <c r="AR78" s="101"/>
      <c r="AS78" s="87"/>
      <c r="AT78" s="87"/>
      <c r="AU78" s="87"/>
      <c r="AV78" s="87"/>
      <c r="AW78" s="87"/>
      <c r="AX78" s="87"/>
      <c r="AY78" s="87"/>
      <c r="AZ78" s="87"/>
      <c r="BA78" s="87"/>
      <c r="BB78" s="87"/>
      <c r="BC78" s="87"/>
      <c r="BD78" s="89"/>
      <c r="BE78" s="88"/>
      <c r="BF78" s="88"/>
      <c r="BG78" s="101"/>
      <c r="BH78" s="101"/>
      <c r="BI78" s="101"/>
      <c r="BJ78" s="101"/>
      <c r="BK78" s="101"/>
      <c r="BL78" s="101"/>
      <c r="BM78" s="101"/>
      <c r="BN78" s="101"/>
      <c r="BO78" s="101"/>
      <c r="BP78" s="88"/>
      <c r="BQ78" s="88"/>
      <c r="BR78" s="101"/>
      <c r="BS78" s="101"/>
      <c r="BT78" s="101"/>
      <c r="BU78" s="101"/>
      <c r="BV78" s="101"/>
      <c r="BW78" s="101"/>
      <c r="BX78" s="101"/>
      <c r="BY78" s="101"/>
      <c r="BZ78" s="101"/>
      <c r="CA78" s="101"/>
      <c r="CB78" s="88"/>
      <c r="CC78" s="88"/>
      <c r="CD78" s="101"/>
      <c r="CE78" s="101"/>
      <c r="CF78" s="101"/>
      <c r="CG78" s="101"/>
      <c r="CH78" s="101"/>
      <c r="CI78" s="101"/>
      <c r="CJ78" s="101"/>
      <c r="CK78" s="101"/>
      <c r="CL78" s="101"/>
      <c r="CM78" s="101"/>
      <c r="CN78" s="101"/>
    </row>
    <row r="79" spans="1:92" ht="22.5" customHeight="1" x14ac:dyDescent="0.2">
      <c r="A79" s="86"/>
      <c r="B79" s="86"/>
      <c r="C79" s="87"/>
      <c r="D79" s="87"/>
      <c r="E79" s="87"/>
      <c r="F79" s="87"/>
      <c r="G79" s="87"/>
      <c r="H79" s="87"/>
      <c r="I79" s="87"/>
      <c r="J79" s="87"/>
      <c r="K79" s="87"/>
      <c r="L79" s="88"/>
      <c r="M79" s="88"/>
      <c r="N79" s="101"/>
      <c r="O79" s="101"/>
      <c r="P79" s="101"/>
      <c r="Q79" s="101"/>
      <c r="R79" s="101"/>
      <c r="S79" s="101"/>
      <c r="T79" s="101"/>
      <c r="U79" s="101"/>
      <c r="V79" s="101"/>
      <c r="W79" s="88"/>
      <c r="X79" s="88"/>
      <c r="Y79" s="101"/>
      <c r="Z79" s="101"/>
      <c r="AA79" s="101"/>
      <c r="AB79" s="101"/>
      <c r="AC79" s="101"/>
      <c r="AD79" s="101"/>
      <c r="AE79" s="101"/>
      <c r="AF79" s="101"/>
      <c r="AG79" s="101"/>
      <c r="AH79" s="88"/>
      <c r="AI79" s="88"/>
      <c r="AJ79" s="101"/>
      <c r="AK79" s="101"/>
      <c r="AL79" s="101"/>
      <c r="AM79" s="101"/>
      <c r="AN79" s="101"/>
      <c r="AO79" s="101"/>
      <c r="AP79" s="101"/>
      <c r="AQ79" s="101"/>
      <c r="AR79" s="101"/>
      <c r="AS79" s="87"/>
      <c r="AT79" s="87"/>
      <c r="AU79" s="87"/>
      <c r="AV79" s="87"/>
      <c r="AW79" s="87"/>
      <c r="AX79" s="87"/>
      <c r="AY79" s="87"/>
      <c r="AZ79" s="87"/>
      <c r="BA79" s="87"/>
      <c r="BB79" s="87"/>
      <c r="BC79" s="87"/>
      <c r="BD79" s="89"/>
      <c r="BE79" s="88"/>
      <c r="BF79" s="88"/>
      <c r="BG79" s="101"/>
      <c r="BH79" s="101"/>
      <c r="BI79" s="101"/>
      <c r="BJ79" s="101"/>
      <c r="BK79" s="101"/>
      <c r="BL79" s="101"/>
      <c r="BM79" s="101"/>
      <c r="BN79" s="101"/>
      <c r="BO79" s="101"/>
      <c r="BP79" s="88"/>
      <c r="BQ79" s="88"/>
      <c r="BR79" s="101"/>
      <c r="BS79" s="101"/>
      <c r="BT79" s="101"/>
      <c r="BU79" s="101"/>
      <c r="BV79" s="101"/>
      <c r="BW79" s="101"/>
      <c r="BX79" s="101"/>
      <c r="BY79" s="101"/>
      <c r="BZ79" s="101"/>
      <c r="CA79" s="101"/>
      <c r="CB79" s="88"/>
      <c r="CC79" s="88"/>
      <c r="CD79" s="101"/>
      <c r="CE79" s="101"/>
      <c r="CF79" s="101"/>
      <c r="CG79" s="101"/>
      <c r="CH79" s="101"/>
      <c r="CI79" s="101"/>
      <c r="CJ79" s="101"/>
      <c r="CK79" s="101"/>
      <c r="CL79" s="101"/>
      <c r="CM79" s="101"/>
      <c r="CN79" s="101"/>
    </row>
    <row r="80" spans="1:92" ht="18" customHeight="1" x14ac:dyDescent="0.2">
      <c r="E80" s="41"/>
      <c r="F80" s="41"/>
      <c r="G80" s="41"/>
      <c r="H80" s="41"/>
      <c r="Y80" s="57"/>
      <c r="Z80" s="57"/>
      <c r="AA80" s="57"/>
      <c r="AB80" s="57"/>
    </row>
    <row r="81" spans="1:92" ht="23.25" customHeight="1" x14ac:dyDescent="0.2">
      <c r="A81" s="528" t="s">
        <v>126</v>
      </c>
      <c r="B81" s="528"/>
      <c r="C81" s="528"/>
      <c r="D81" s="528"/>
      <c r="E81" s="528"/>
      <c r="F81" s="528"/>
      <c r="G81" s="528"/>
      <c r="H81" s="528"/>
      <c r="I81" s="528"/>
      <c r="J81" s="528"/>
      <c r="K81" s="528"/>
      <c r="L81" s="528"/>
      <c r="M81" s="528"/>
      <c r="N81" s="528"/>
      <c r="O81" s="528"/>
      <c r="P81" s="528"/>
      <c r="Q81" s="528"/>
      <c r="R81" s="528"/>
      <c r="S81" s="528"/>
      <c r="T81" s="528"/>
      <c r="U81" s="528"/>
      <c r="V81" s="528"/>
      <c r="W81" s="528"/>
      <c r="X81" s="528"/>
      <c r="Y81" s="90"/>
      <c r="Z81" s="90"/>
      <c r="AA81" s="90"/>
      <c r="AB81" s="90"/>
    </row>
    <row r="82" spans="1:92" ht="33" customHeight="1" x14ac:dyDescent="0.2">
      <c r="A82" s="529" t="s">
        <v>21</v>
      </c>
      <c r="B82" s="530"/>
      <c r="C82" s="530"/>
      <c r="D82" s="530"/>
      <c r="E82" s="530"/>
      <c r="F82" s="530"/>
      <c r="G82" s="530"/>
      <c r="H82" s="530"/>
      <c r="I82" s="530"/>
      <c r="J82" s="530"/>
      <c r="K82" s="531"/>
      <c r="L82" s="532"/>
      <c r="M82" s="533"/>
      <c r="N82" s="533"/>
      <c r="O82" s="533"/>
      <c r="P82" s="533"/>
      <c r="Q82" s="533"/>
      <c r="R82" s="533"/>
      <c r="S82" s="533"/>
      <c r="T82" s="533"/>
      <c r="U82" s="533"/>
      <c r="V82" s="533"/>
      <c r="W82" s="533"/>
      <c r="X82" s="533"/>
      <c r="Y82" s="533"/>
      <c r="Z82" s="533"/>
      <c r="AA82" s="533"/>
      <c r="AB82" s="533"/>
      <c r="AC82" s="533"/>
      <c r="AD82" s="533"/>
      <c r="AE82" s="533"/>
      <c r="AF82" s="533"/>
      <c r="AG82" s="533"/>
      <c r="AH82" s="533"/>
      <c r="AI82" s="533"/>
      <c r="AJ82" s="533"/>
      <c r="AK82" s="533"/>
      <c r="AL82" s="533"/>
      <c r="AM82" s="533"/>
      <c r="AN82" s="533"/>
      <c r="AO82" s="533"/>
      <c r="AP82" s="533"/>
      <c r="AQ82" s="533"/>
      <c r="AR82" s="534"/>
      <c r="AS82" s="529" t="s">
        <v>28</v>
      </c>
      <c r="AT82" s="530"/>
      <c r="AU82" s="530"/>
      <c r="AV82" s="530"/>
      <c r="AW82" s="530"/>
      <c r="AX82" s="530"/>
      <c r="AY82" s="530"/>
      <c r="AZ82" s="530"/>
      <c r="BA82" s="530"/>
      <c r="BB82" s="530"/>
      <c r="BC82" s="531"/>
      <c r="BD82" s="532"/>
      <c r="BE82" s="533"/>
      <c r="BF82" s="533"/>
      <c r="BG82" s="533"/>
      <c r="BH82" s="533"/>
      <c r="BI82" s="533"/>
      <c r="BJ82" s="533"/>
      <c r="BK82" s="533"/>
      <c r="BL82" s="533"/>
      <c r="BM82" s="533"/>
      <c r="BN82" s="533"/>
      <c r="BO82" s="533"/>
      <c r="BP82" s="533"/>
      <c r="BQ82" s="533"/>
      <c r="BR82" s="533"/>
      <c r="BS82" s="533"/>
      <c r="BT82" s="533"/>
      <c r="BU82" s="533"/>
      <c r="BV82" s="533"/>
      <c r="BW82" s="533"/>
      <c r="BX82" s="533"/>
      <c r="BY82" s="533"/>
      <c r="BZ82" s="533"/>
      <c r="CA82" s="533"/>
      <c r="CB82" s="533"/>
      <c r="CC82" s="533"/>
      <c r="CD82" s="533"/>
      <c r="CE82" s="533"/>
      <c r="CF82" s="533"/>
      <c r="CG82" s="533"/>
      <c r="CH82" s="533"/>
      <c r="CI82" s="533"/>
      <c r="CJ82" s="533"/>
      <c r="CK82" s="533"/>
      <c r="CL82" s="533"/>
      <c r="CM82" s="533"/>
      <c r="CN82" s="534"/>
    </row>
    <row r="83" spans="1:92" ht="33" customHeight="1" x14ac:dyDescent="0.2">
      <c r="A83" s="529" t="s">
        <v>29</v>
      </c>
      <c r="B83" s="530"/>
      <c r="C83" s="530"/>
      <c r="D83" s="530"/>
      <c r="E83" s="530"/>
      <c r="F83" s="530"/>
      <c r="G83" s="530"/>
      <c r="H83" s="530"/>
      <c r="I83" s="530"/>
      <c r="J83" s="530"/>
      <c r="K83" s="531"/>
      <c r="L83" s="532"/>
      <c r="M83" s="533"/>
      <c r="N83" s="533"/>
      <c r="O83" s="533"/>
      <c r="P83" s="533"/>
      <c r="Q83" s="533"/>
      <c r="R83" s="533"/>
      <c r="S83" s="533"/>
      <c r="T83" s="533"/>
      <c r="U83" s="533"/>
      <c r="V83" s="533"/>
      <c r="W83" s="533"/>
      <c r="X83" s="533"/>
      <c r="Y83" s="533"/>
      <c r="Z83" s="533"/>
      <c r="AA83" s="533"/>
      <c r="AB83" s="533"/>
      <c r="AC83" s="533"/>
      <c r="AD83" s="533"/>
      <c r="AE83" s="533"/>
      <c r="AF83" s="533"/>
      <c r="AG83" s="533"/>
      <c r="AH83" s="533"/>
      <c r="AI83" s="533"/>
      <c r="AJ83" s="533"/>
      <c r="AK83" s="533"/>
      <c r="AL83" s="533"/>
      <c r="AM83" s="533"/>
      <c r="AN83" s="533"/>
      <c r="AO83" s="533"/>
      <c r="AP83" s="533"/>
      <c r="AQ83" s="533"/>
      <c r="AR83" s="534"/>
      <c r="AS83" s="529" t="s">
        <v>82</v>
      </c>
      <c r="AT83" s="530"/>
      <c r="AU83" s="530"/>
      <c r="AV83" s="530"/>
      <c r="AW83" s="530"/>
      <c r="AX83" s="530"/>
      <c r="AY83" s="530"/>
      <c r="AZ83" s="530"/>
      <c r="BA83" s="530"/>
      <c r="BB83" s="530"/>
      <c r="BC83" s="531"/>
      <c r="BD83" s="629"/>
      <c r="BE83" s="630"/>
      <c r="BF83" s="630"/>
      <c r="BG83" s="630"/>
      <c r="BH83" s="630"/>
      <c r="BI83" s="630"/>
      <c r="BJ83" s="630"/>
      <c r="BK83" s="630"/>
      <c r="BL83" s="630"/>
      <c r="BM83" s="630"/>
      <c r="BN83" s="630"/>
      <c r="BO83" s="630"/>
      <c r="BP83" s="630"/>
      <c r="BQ83" s="630"/>
      <c r="BR83" s="630"/>
      <c r="BS83" s="595" t="s">
        <v>151</v>
      </c>
      <c r="BT83" s="595"/>
      <c r="BU83" s="630"/>
      <c r="BV83" s="630"/>
      <c r="BW83" s="630"/>
      <c r="BX83" s="630"/>
      <c r="BY83" s="630"/>
      <c r="BZ83" s="630"/>
      <c r="CA83" s="630"/>
      <c r="CB83" s="630"/>
      <c r="CC83" s="630"/>
      <c r="CD83" s="630"/>
      <c r="CE83" s="630"/>
      <c r="CF83" s="630"/>
      <c r="CG83" s="630"/>
      <c r="CH83" s="630"/>
      <c r="CI83" s="630"/>
      <c r="CJ83" s="630"/>
      <c r="CK83" s="630"/>
      <c r="CL83" s="630"/>
      <c r="CM83" s="630"/>
      <c r="CN83" s="644"/>
    </row>
    <row r="84" spans="1:92" ht="23.25" customHeight="1" x14ac:dyDescent="0.2">
      <c r="A84" s="542" t="s">
        <v>30</v>
      </c>
      <c r="B84" s="543"/>
      <c r="C84" s="543"/>
      <c r="D84" s="543"/>
      <c r="E84" s="543"/>
      <c r="F84" s="543"/>
      <c r="G84" s="543"/>
      <c r="H84" s="543"/>
      <c r="I84" s="543"/>
      <c r="J84" s="543"/>
      <c r="K84" s="544"/>
      <c r="L84" s="548" t="s">
        <v>97</v>
      </c>
      <c r="M84" s="549"/>
      <c r="N84" s="549"/>
      <c r="O84" s="550"/>
      <c r="P84" s="550"/>
      <c r="Q84" s="550"/>
      <c r="R84" s="550"/>
      <c r="S84" s="550"/>
      <c r="T84" s="550"/>
      <c r="U84" s="550"/>
      <c r="V84" s="550"/>
      <c r="W84" s="550"/>
      <c r="X84" s="550"/>
      <c r="Y84" s="549" t="s">
        <v>98</v>
      </c>
      <c r="Z84" s="549"/>
      <c r="AA84" s="549"/>
      <c r="AB84" s="550"/>
      <c r="AC84" s="550"/>
      <c r="AD84" s="550"/>
      <c r="AE84" s="550"/>
      <c r="AF84" s="550"/>
      <c r="AG84" s="550"/>
      <c r="AH84" s="550"/>
      <c r="AI84" s="550"/>
      <c r="AJ84" s="550"/>
      <c r="AK84" s="550"/>
      <c r="AL84" s="91"/>
      <c r="AM84" s="91"/>
      <c r="AN84" s="91"/>
      <c r="AO84" s="91"/>
      <c r="AP84" s="91"/>
      <c r="AQ84" s="91"/>
      <c r="AR84" s="91"/>
      <c r="AS84" s="91"/>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3"/>
      <c r="CH84" s="93"/>
      <c r="CI84" s="93"/>
      <c r="CJ84" s="93"/>
      <c r="CK84" s="93"/>
      <c r="CL84" s="93"/>
      <c r="CM84" s="93"/>
      <c r="CN84" s="94"/>
    </row>
    <row r="85" spans="1:92" ht="45" customHeight="1" x14ac:dyDescent="0.2">
      <c r="A85" s="545"/>
      <c r="B85" s="546"/>
      <c r="C85" s="546"/>
      <c r="D85" s="546"/>
      <c r="E85" s="546"/>
      <c r="F85" s="546"/>
      <c r="G85" s="546"/>
      <c r="H85" s="546"/>
      <c r="I85" s="546"/>
      <c r="J85" s="546"/>
      <c r="K85" s="547"/>
      <c r="L85" s="539"/>
      <c r="M85" s="540"/>
      <c r="N85" s="540"/>
      <c r="O85" s="540"/>
      <c r="P85" s="540"/>
      <c r="Q85" s="540"/>
      <c r="R85" s="540"/>
      <c r="S85" s="540"/>
      <c r="T85" s="540"/>
      <c r="U85" s="540"/>
      <c r="V85" s="540"/>
      <c r="W85" s="540"/>
      <c r="X85" s="540"/>
      <c r="Y85" s="540"/>
      <c r="Z85" s="540"/>
      <c r="AA85" s="540"/>
      <c r="AB85" s="541"/>
      <c r="AC85" s="507"/>
      <c r="AD85" s="507"/>
      <c r="AE85" s="507"/>
      <c r="AF85" s="507"/>
      <c r="AG85" s="507"/>
      <c r="AH85" s="507"/>
      <c r="AI85" s="507"/>
      <c r="AJ85" s="507"/>
      <c r="AK85" s="507"/>
      <c r="AL85" s="507"/>
      <c r="AM85" s="507"/>
      <c r="AN85" s="507"/>
      <c r="AO85" s="507"/>
      <c r="AP85" s="507"/>
      <c r="AQ85" s="507"/>
      <c r="AR85" s="507"/>
      <c r="AS85" s="507"/>
      <c r="AT85" s="507"/>
      <c r="AU85" s="507"/>
      <c r="AV85" s="507"/>
      <c r="AW85" s="507"/>
      <c r="AX85" s="507"/>
      <c r="AY85" s="507"/>
      <c r="AZ85" s="507"/>
      <c r="BA85" s="507"/>
      <c r="BB85" s="507"/>
      <c r="BC85" s="507"/>
      <c r="BD85" s="508"/>
      <c r="BE85" s="509"/>
      <c r="BF85" s="507"/>
      <c r="BG85" s="507"/>
      <c r="BH85" s="507"/>
      <c r="BI85" s="507"/>
      <c r="BJ85" s="507"/>
      <c r="BK85" s="507"/>
      <c r="BL85" s="507"/>
      <c r="BM85" s="507"/>
      <c r="BN85" s="507"/>
      <c r="BO85" s="507"/>
      <c r="BP85" s="507"/>
      <c r="BQ85" s="507"/>
      <c r="BR85" s="507"/>
      <c r="BS85" s="507"/>
      <c r="BT85" s="507"/>
      <c r="BU85" s="507"/>
      <c r="BV85" s="507"/>
      <c r="BW85" s="507"/>
      <c r="BX85" s="507"/>
      <c r="BY85" s="507"/>
      <c r="BZ85" s="507"/>
      <c r="CA85" s="507"/>
      <c r="CB85" s="507"/>
      <c r="CC85" s="507"/>
      <c r="CD85" s="507"/>
      <c r="CE85" s="507"/>
      <c r="CF85" s="507"/>
      <c r="CG85" s="507"/>
      <c r="CH85" s="507"/>
      <c r="CI85" s="507"/>
      <c r="CJ85" s="507"/>
      <c r="CK85" s="507"/>
      <c r="CL85" s="507"/>
      <c r="CM85" s="507"/>
      <c r="CN85" s="510"/>
    </row>
    <row r="86" spans="1:92" ht="33" customHeight="1" x14ac:dyDescent="0.2">
      <c r="A86" s="529" t="s">
        <v>25</v>
      </c>
      <c r="B86" s="530"/>
      <c r="C86" s="530"/>
      <c r="D86" s="530"/>
      <c r="E86" s="530"/>
      <c r="F86" s="530"/>
      <c r="G86" s="530"/>
      <c r="H86" s="530"/>
      <c r="I86" s="530"/>
      <c r="J86" s="530"/>
      <c r="K86" s="531"/>
      <c r="L86" s="515" t="s">
        <v>79</v>
      </c>
      <c r="M86" s="512"/>
      <c r="N86" s="511"/>
      <c r="O86" s="511"/>
      <c r="P86" s="511"/>
      <c r="Q86" s="511"/>
      <c r="R86" s="511"/>
      <c r="S86" s="511"/>
      <c r="T86" s="511"/>
      <c r="U86" s="511"/>
      <c r="V86" s="511"/>
      <c r="W86" s="512" t="s">
        <v>80</v>
      </c>
      <c r="X86" s="512"/>
      <c r="Y86" s="511"/>
      <c r="Z86" s="511"/>
      <c r="AA86" s="511"/>
      <c r="AB86" s="511"/>
      <c r="AC86" s="511"/>
      <c r="AD86" s="511"/>
      <c r="AE86" s="511"/>
      <c r="AF86" s="511"/>
      <c r="AG86" s="511"/>
      <c r="AH86" s="512" t="s">
        <v>81</v>
      </c>
      <c r="AI86" s="512"/>
      <c r="AJ86" s="511"/>
      <c r="AK86" s="511"/>
      <c r="AL86" s="511"/>
      <c r="AM86" s="511"/>
      <c r="AN86" s="511"/>
      <c r="AO86" s="511"/>
      <c r="AP86" s="511"/>
      <c r="AQ86" s="511"/>
      <c r="AR86" s="518"/>
      <c r="AS86" s="519" t="s">
        <v>27</v>
      </c>
      <c r="AT86" s="520"/>
      <c r="AU86" s="520"/>
      <c r="AV86" s="520"/>
      <c r="AW86" s="520"/>
      <c r="AX86" s="520"/>
      <c r="AY86" s="520"/>
      <c r="AZ86" s="520"/>
      <c r="BA86" s="520"/>
      <c r="BB86" s="520"/>
      <c r="BC86" s="521"/>
      <c r="BD86" s="95"/>
      <c r="BE86" s="516" t="s">
        <v>79</v>
      </c>
      <c r="BF86" s="516"/>
      <c r="BG86" s="513"/>
      <c r="BH86" s="513"/>
      <c r="BI86" s="513"/>
      <c r="BJ86" s="513"/>
      <c r="BK86" s="513"/>
      <c r="BL86" s="513"/>
      <c r="BM86" s="513"/>
      <c r="BN86" s="513"/>
      <c r="BO86" s="513"/>
      <c r="BP86" s="516" t="s">
        <v>80</v>
      </c>
      <c r="BQ86" s="516"/>
      <c r="BR86" s="513"/>
      <c r="BS86" s="513"/>
      <c r="BT86" s="513"/>
      <c r="BU86" s="513"/>
      <c r="BV86" s="513"/>
      <c r="BW86" s="513"/>
      <c r="BX86" s="513"/>
      <c r="BY86" s="513"/>
      <c r="BZ86" s="513"/>
      <c r="CA86" s="513"/>
      <c r="CB86" s="516" t="s">
        <v>81</v>
      </c>
      <c r="CC86" s="516"/>
      <c r="CD86" s="513"/>
      <c r="CE86" s="513"/>
      <c r="CF86" s="513"/>
      <c r="CG86" s="513"/>
      <c r="CH86" s="513"/>
      <c r="CI86" s="513"/>
      <c r="CJ86" s="513"/>
      <c r="CK86" s="513"/>
      <c r="CL86" s="513"/>
      <c r="CM86" s="513"/>
      <c r="CN86" s="537"/>
    </row>
    <row r="87" spans="1:92" ht="33" customHeight="1" x14ac:dyDescent="0.2">
      <c r="A87" s="535" t="s">
        <v>26</v>
      </c>
      <c r="B87" s="536"/>
      <c r="C87" s="530"/>
      <c r="D87" s="530"/>
      <c r="E87" s="530"/>
      <c r="F87" s="530"/>
      <c r="G87" s="530"/>
      <c r="H87" s="530"/>
      <c r="I87" s="530"/>
      <c r="J87" s="530"/>
      <c r="K87" s="531"/>
      <c r="L87" s="515" t="s">
        <v>79</v>
      </c>
      <c r="M87" s="512"/>
      <c r="N87" s="511"/>
      <c r="O87" s="511"/>
      <c r="P87" s="511"/>
      <c r="Q87" s="511"/>
      <c r="R87" s="511"/>
      <c r="S87" s="511"/>
      <c r="T87" s="511"/>
      <c r="U87" s="511"/>
      <c r="V87" s="511"/>
      <c r="W87" s="512" t="s">
        <v>80</v>
      </c>
      <c r="X87" s="512"/>
      <c r="Y87" s="511"/>
      <c r="Z87" s="511"/>
      <c r="AA87" s="511"/>
      <c r="AB87" s="511"/>
      <c r="AC87" s="511"/>
      <c r="AD87" s="511"/>
      <c r="AE87" s="511"/>
      <c r="AF87" s="511"/>
      <c r="AG87" s="511"/>
      <c r="AH87" s="512" t="s">
        <v>81</v>
      </c>
      <c r="AI87" s="512"/>
      <c r="AJ87" s="511"/>
      <c r="AK87" s="511"/>
      <c r="AL87" s="511"/>
      <c r="AM87" s="511"/>
      <c r="AN87" s="511"/>
      <c r="AO87" s="511"/>
      <c r="AP87" s="511"/>
      <c r="AQ87" s="511"/>
      <c r="AR87" s="518"/>
      <c r="AS87" s="522"/>
      <c r="AT87" s="523"/>
      <c r="AU87" s="523"/>
      <c r="AV87" s="523"/>
      <c r="AW87" s="523"/>
      <c r="AX87" s="523"/>
      <c r="AY87" s="523"/>
      <c r="AZ87" s="523"/>
      <c r="BA87" s="523"/>
      <c r="BB87" s="523"/>
      <c r="BC87" s="524"/>
      <c r="BD87" s="96"/>
      <c r="BE87" s="517"/>
      <c r="BF87" s="517"/>
      <c r="BG87" s="514"/>
      <c r="BH87" s="514"/>
      <c r="BI87" s="514"/>
      <c r="BJ87" s="514"/>
      <c r="BK87" s="514"/>
      <c r="BL87" s="514"/>
      <c r="BM87" s="514"/>
      <c r="BN87" s="514"/>
      <c r="BO87" s="514"/>
      <c r="BP87" s="517"/>
      <c r="BQ87" s="517"/>
      <c r="BR87" s="514"/>
      <c r="BS87" s="514"/>
      <c r="BT87" s="514"/>
      <c r="BU87" s="514"/>
      <c r="BV87" s="514"/>
      <c r="BW87" s="514"/>
      <c r="BX87" s="514"/>
      <c r="BY87" s="514"/>
      <c r="BZ87" s="514"/>
      <c r="CA87" s="514"/>
      <c r="CB87" s="517"/>
      <c r="CC87" s="517"/>
      <c r="CD87" s="514"/>
      <c r="CE87" s="514"/>
      <c r="CF87" s="514"/>
      <c r="CG87" s="514"/>
      <c r="CH87" s="514"/>
      <c r="CI87" s="514"/>
      <c r="CJ87" s="514"/>
      <c r="CK87" s="514"/>
      <c r="CL87" s="514"/>
      <c r="CM87" s="514"/>
      <c r="CN87" s="538"/>
    </row>
    <row r="88" spans="1:92" ht="23.25" customHeight="1" x14ac:dyDescent="0.2">
      <c r="A88" s="42"/>
      <c r="B88" s="42"/>
      <c r="C88" s="42"/>
      <c r="D88" s="126"/>
      <c r="E88" s="126"/>
      <c r="F88" s="126"/>
      <c r="G88" s="126"/>
      <c r="H88" s="126"/>
      <c r="I88" s="126"/>
      <c r="J88" s="126"/>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row>
    <row r="89" spans="1:92" ht="23.25" customHeight="1" x14ac:dyDescent="0.2">
      <c r="A89" s="42"/>
      <c r="B89" s="42" t="s">
        <v>84</v>
      </c>
      <c r="C89" s="42"/>
      <c r="D89" s="126"/>
      <c r="E89" s="126"/>
      <c r="F89" s="126"/>
      <c r="G89" s="126"/>
      <c r="H89" s="126"/>
      <c r="I89" s="126"/>
      <c r="J89" s="126"/>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row>
    <row r="90" spans="1:92" ht="23.25" customHeight="1" x14ac:dyDescent="0.2">
      <c r="A90" s="161"/>
      <c r="B90" s="161"/>
      <c r="C90" s="161"/>
      <c r="D90" s="161"/>
      <c r="E90" s="161"/>
      <c r="F90" s="161"/>
      <c r="G90" s="42" t="s">
        <v>85</v>
      </c>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161"/>
      <c r="BY90" s="161"/>
      <c r="BZ90" s="161"/>
      <c r="CA90" s="161"/>
      <c r="CB90" s="161"/>
      <c r="CC90" s="161"/>
      <c r="CD90" s="161"/>
      <c r="CE90" s="161"/>
      <c r="CF90" s="161"/>
      <c r="CG90" s="161"/>
      <c r="CH90" s="161"/>
      <c r="CI90" s="161"/>
      <c r="CJ90" s="161"/>
      <c r="CK90" s="161"/>
      <c r="CL90" s="161"/>
      <c r="CM90" s="161"/>
      <c r="CN90" s="161"/>
    </row>
    <row r="91" spans="1:92" ht="23.25" customHeight="1" x14ac:dyDescent="0.2">
      <c r="A91" s="161"/>
      <c r="B91" s="161"/>
      <c r="C91" s="161"/>
      <c r="D91" s="161"/>
      <c r="E91" s="161"/>
      <c r="F91" s="161"/>
      <c r="G91" s="42"/>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c r="BN91" s="161"/>
      <c r="BO91" s="161"/>
      <c r="BP91" s="161"/>
      <c r="BQ91" s="161"/>
      <c r="BR91" s="161"/>
      <c r="BS91" s="161"/>
      <c r="BT91" s="161"/>
      <c r="BU91" s="161"/>
      <c r="BV91" s="161"/>
      <c r="BW91" s="161"/>
      <c r="BX91" s="161"/>
      <c r="BY91" s="161"/>
      <c r="BZ91" s="161"/>
      <c r="CA91" s="161"/>
      <c r="CB91" s="161"/>
      <c r="CC91" s="161"/>
      <c r="CD91" s="161"/>
      <c r="CE91" s="161"/>
      <c r="CF91" s="161"/>
      <c r="CG91" s="161"/>
      <c r="CH91" s="161"/>
      <c r="CI91" s="161"/>
      <c r="CJ91" s="161"/>
      <c r="CK91" s="161"/>
      <c r="CL91" s="161"/>
      <c r="CM91" s="161"/>
      <c r="CN91" s="161"/>
    </row>
    <row r="92" spans="1:92" ht="23.25" customHeight="1" x14ac:dyDescent="0.2">
      <c r="E92" s="41"/>
      <c r="F92" s="41"/>
      <c r="G92" s="42"/>
      <c r="H92" s="41"/>
    </row>
    <row r="93" spans="1:92" ht="18" customHeight="1" x14ac:dyDescent="0.2">
      <c r="A93" s="42"/>
      <c r="B93" s="42"/>
      <c r="C93" s="42"/>
      <c r="D93" s="126"/>
      <c r="E93" s="126"/>
      <c r="F93" s="126"/>
      <c r="G93" s="126"/>
      <c r="H93" s="126"/>
      <c r="I93" s="126"/>
      <c r="J93" s="126"/>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row>
    <row r="94" spans="1:92" ht="18" customHeight="1" x14ac:dyDescent="0.2">
      <c r="A94" s="526"/>
      <c r="B94" s="526"/>
      <c r="C94" s="526"/>
      <c r="D94" s="526"/>
      <c r="E94" s="526"/>
      <c r="F94" s="526"/>
      <c r="G94" s="526"/>
      <c r="H94" s="526"/>
      <c r="I94" s="526"/>
      <c r="J94" s="526"/>
      <c r="K94" s="526"/>
      <c r="L94" s="526"/>
      <c r="M94" s="526"/>
      <c r="N94" s="526"/>
      <c r="O94" s="526"/>
      <c r="P94" s="526"/>
      <c r="Q94" s="526"/>
      <c r="R94" s="526"/>
      <c r="S94" s="526"/>
      <c r="T94" s="526"/>
      <c r="U94" s="526"/>
      <c r="V94" s="526"/>
      <c r="W94" s="526"/>
      <c r="X94" s="526"/>
      <c r="Y94" s="526"/>
      <c r="Z94" s="526"/>
      <c r="AA94" s="526"/>
      <c r="AB94" s="526"/>
      <c r="AC94" s="526"/>
      <c r="AD94" s="526"/>
      <c r="AE94" s="526"/>
      <c r="AF94" s="526"/>
      <c r="AG94" s="526"/>
      <c r="AH94" s="526"/>
      <c r="AI94" s="526"/>
      <c r="AJ94" s="526"/>
      <c r="AK94" s="526"/>
      <c r="AL94" s="526"/>
      <c r="AM94" s="526"/>
      <c r="AN94" s="526"/>
      <c r="AO94" s="526"/>
      <c r="AP94" s="526"/>
      <c r="AQ94" s="526"/>
      <c r="AR94" s="526"/>
      <c r="AS94" s="526"/>
      <c r="AT94" s="526"/>
      <c r="AU94" s="526"/>
      <c r="AV94" s="526"/>
      <c r="AW94" s="526"/>
      <c r="AX94" s="526"/>
      <c r="AY94" s="526"/>
      <c r="AZ94" s="526"/>
      <c r="BA94" s="526"/>
      <c r="BB94" s="526"/>
      <c r="BC94" s="526"/>
      <c r="BD94" s="526"/>
      <c r="BE94" s="526"/>
      <c r="BF94" s="526"/>
      <c r="BG94" s="526"/>
      <c r="BH94" s="526"/>
      <c r="BI94" s="526"/>
      <c r="BJ94" s="526"/>
      <c r="BK94" s="526"/>
      <c r="BL94" s="526"/>
      <c r="BM94" s="526"/>
      <c r="BN94" s="526"/>
      <c r="BO94" s="526"/>
      <c r="BP94" s="526"/>
      <c r="BQ94" s="526"/>
      <c r="BR94" s="526"/>
      <c r="BS94" s="526"/>
      <c r="BT94" s="526"/>
      <c r="BU94" s="526"/>
      <c r="BV94" s="526"/>
      <c r="BW94" s="526"/>
      <c r="BX94" s="526"/>
      <c r="BY94" s="526"/>
      <c r="BZ94" s="526"/>
      <c r="CA94" s="526"/>
      <c r="CB94" s="526"/>
      <c r="CC94" s="526"/>
      <c r="CD94" s="526"/>
      <c r="CE94" s="526"/>
      <c r="CF94" s="526"/>
      <c r="CG94" s="526"/>
      <c r="CH94" s="526"/>
      <c r="CI94" s="526"/>
      <c r="CJ94" s="526"/>
      <c r="CK94" s="526"/>
      <c r="CL94" s="526"/>
      <c r="CM94" s="527"/>
      <c r="CN94" s="527"/>
    </row>
    <row r="95" spans="1:92" ht="18" customHeight="1" x14ac:dyDescent="0.2">
      <c r="CM95" s="99"/>
    </row>
    <row r="96" spans="1:92" s="46" customFormat="1" ht="19.5" customHeight="1" x14ac:dyDescent="0.2">
      <c r="C96" s="47"/>
      <c r="D96" s="47"/>
      <c r="E96" s="48"/>
      <c r="F96" s="48"/>
      <c r="G96" s="49"/>
      <c r="H96" s="49"/>
      <c r="I96" s="47"/>
      <c r="J96" s="50"/>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BN96" s="60"/>
      <c r="BP96" s="119"/>
      <c r="BQ96" s="119"/>
      <c r="BR96" s="119"/>
      <c r="BS96" s="119"/>
      <c r="BT96" s="119"/>
      <c r="BU96" s="119"/>
      <c r="BV96" s="119"/>
      <c r="BW96" s="119"/>
      <c r="BX96" s="119"/>
      <c r="BY96" s="119"/>
      <c r="BZ96" s="119"/>
      <c r="CA96" s="119"/>
      <c r="CB96" s="119"/>
      <c r="CC96" s="119"/>
      <c r="CD96" s="119"/>
      <c r="CE96" s="119"/>
      <c r="CF96" s="119"/>
      <c r="CG96" s="119"/>
      <c r="CH96" s="119"/>
      <c r="CI96" s="119"/>
      <c r="CJ96" s="119"/>
      <c r="CK96" s="119"/>
      <c r="CL96" s="119"/>
      <c r="CM96" s="119"/>
      <c r="CN96" s="119"/>
    </row>
    <row r="97" spans="1:92" s="46" customFormat="1" ht="9.75" customHeight="1" x14ac:dyDescent="0.2">
      <c r="C97" s="47"/>
      <c r="D97" s="47"/>
      <c r="E97" s="48"/>
      <c r="F97" s="48"/>
      <c r="G97" s="49"/>
      <c r="H97" s="49"/>
      <c r="I97" s="47"/>
      <c r="J97" s="50"/>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BN97" s="51"/>
      <c r="BO97" s="51"/>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41"/>
    </row>
    <row r="98" spans="1:92" s="46" customFormat="1" ht="9.75" customHeight="1" x14ac:dyDescent="0.2">
      <c r="C98" s="47"/>
      <c r="D98" s="47"/>
      <c r="E98" s="48"/>
      <c r="F98" s="48"/>
      <c r="G98" s="49"/>
      <c r="H98" s="49"/>
      <c r="I98" s="47"/>
      <c r="J98" s="50"/>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BN98" s="51"/>
      <c r="BO98" s="51"/>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41"/>
    </row>
    <row r="99" spans="1:92" s="46" customFormat="1" ht="18" customHeight="1" x14ac:dyDescent="0.2">
      <c r="A99" s="47" t="s">
        <v>122</v>
      </c>
      <c r="B99" s="47"/>
      <c r="C99" s="47"/>
      <c r="D99" s="47"/>
      <c r="E99" s="48"/>
      <c r="F99" s="48"/>
      <c r="G99" s="49"/>
      <c r="H99" s="49"/>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J99" s="47"/>
      <c r="AK99" s="47"/>
      <c r="AL99" s="47"/>
      <c r="AM99" s="47"/>
      <c r="AN99" s="47"/>
      <c r="AO99" s="47"/>
      <c r="AP99" s="47"/>
      <c r="AQ99" s="47"/>
      <c r="AR99" s="47"/>
      <c r="BK99" s="47"/>
      <c r="BL99" s="47"/>
      <c r="BM99" s="47"/>
      <c r="BO99" s="47"/>
      <c r="BP99" s="525"/>
      <c r="BQ99" s="525"/>
      <c r="BR99" s="525"/>
      <c r="BS99" s="525"/>
      <c r="BT99" s="525"/>
      <c r="BU99" s="525"/>
      <c r="BV99" s="525"/>
      <c r="BW99" s="525"/>
      <c r="BX99" s="525"/>
      <c r="BY99" s="525"/>
      <c r="BZ99" s="525"/>
      <c r="CA99" s="525"/>
      <c r="CB99" s="525"/>
      <c r="CC99" s="525"/>
      <c r="CD99" s="525"/>
      <c r="CE99" s="525"/>
      <c r="CF99" s="525"/>
      <c r="CG99" s="525"/>
      <c r="CH99" s="525"/>
      <c r="CI99" s="525"/>
      <c r="CJ99" s="525"/>
      <c r="CK99" s="525"/>
      <c r="CL99" s="525"/>
      <c r="CM99" s="525"/>
      <c r="CN99" s="525"/>
    </row>
    <row r="100" spans="1:92" s="46" customFormat="1" ht="18" customHeight="1" x14ac:dyDescent="0.2">
      <c r="A100" s="47"/>
      <c r="B100" s="47"/>
      <c r="C100" s="47"/>
      <c r="D100" s="47"/>
      <c r="E100" s="48"/>
      <c r="F100" s="48"/>
      <c r="G100" s="49"/>
      <c r="H100" s="49"/>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J100" s="47"/>
      <c r="AK100" s="47"/>
      <c r="AL100" s="47"/>
      <c r="AM100" s="47"/>
      <c r="AN100" s="47"/>
      <c r="AO100" s="47"/>
      <c r="AP100" s="47"/>
      <c r="AQ100" s="47"/>
      <c r="AR100" s="47"/>
      <c r="BK100" s="47"/>
      <c r="BL100" s="47"/>
      <c r="BM100" s="47"/>
      <c r="BO100" s="47"/>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row>
    <row r="101" spans="1:92" s="46" customFormat="1" ht="18" customHeight="1" x14ac:dyDescent="0.2">
      <c r="A101" s="47"/>
      <c r="B101" s="47"/>
      <c r="C101" s="47"/>
      <c r="D101" s="47"/>
      <c r="E101" s="48"/>
      <c r="F101" s="48"/>
      <c r="G101" s="49"/>
      <c r="H101" s="49"/>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J101" s="47"/>
      <c r="AK101" s="47"/>
      <c r="AL101" s="47"/>
      <c r="AM101" s="47"/>
      <c r="AN101" s="47"/>
      <c r="AO101" s="47"/>
      <c r="AP101" s="47"/>
      <c r="AQ101" s="47"/>
      <c r="AR101" s="47"/>
      <c r="BK101" s="47"/>
      <c r="BL101" s="47"/>
      <c r="BM101" s="47"/>
      <c r="BO101" s="47"/>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row>
    <row r="102" spans="1:92" s="46" customFormat="1" ht="18" customHeight="1" x14ac:dyDescent="0.2">
      <c r="A102" s="47"/>
      <c r="B102" s="47"/>
      <c r="C102" s="47"/>
      <c r="D102" s="47"/>
      <c r="E102" s="48"/>
      <c r="F102" s="48"/>
      <c r="G102" s="49"/>
      <c r="H102" s="49"/>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J102" s="47"/>
      <c r="AK102" s="47"/>
      <c r="AL102" s="47"/>
      <c r="AM102" s="47"/>
      <c r="AN102" s="47"/>
      <c r="AO102" s="47"/>
      <c r="AP102" s="47"/>
      <c r="AQ102" s="47"/>
      <c r="AR102" s="47"/>
      <c r="BK102" s="47"/>
      <c r="BL102" s="47"/>
      <c r="BM102" s="47"/>
      <c r="BO102" s="47"/>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row>
    <row r="103" spans="1:92" ht="28.5" customHeight="1" x14ac:dyDescent="0.2">
      <c r="A103" s="503" t="s">
        <v>31</v>
      </c>
      <c r="B103" s="503"/>
      <c r="C103" s="503"/>
      <c r="D103" s="503"/>
      <c r="E103" s="503"/>
      <c r="F103" s="503"/>
      <c r="G103" s="503"/>
      <c r="H103" s="503"/>
      <c r="I103" s="503"/>
      <c r="J103" s="503"/>
      <c r="K103" s="503"/>
      <c r="L103" s="503"/>
      <c r="M103" s="503"/>
      <c r="N103" s="503"/>
      <c r="O103" s="503"/>
      <c r="P103" s="503"/>
      <c r="Q103" s="503"/>
      <c r="R103" s="503"/>
      <c r="S103" s="503"/>
      <c r="T103" s="503"/>
      <c r="U103" s="503"/>
      <c r="V103" s="503"/>
      <c r="W103" s="503"/>
      <c r="X103" s="503"/>
      <c r="Y103" s="503"/>
      <c r="Z103" s="503"/>
      <c r="AA103" s="503"/>
      <c r="AB103" s="503"/>
      <c r="AC103" s="503"/>
      <c r="AD103" s="503"/>
      <c r="AE103" s="503"/>
      <c r="AF103" s="503"/>
      <c r="AG103" s="503"/>
      <c r="AH103" s="503"/>
      <c r="AI103" s="503"/>
      <c r="AJ103" s="503"/>
      <c r="AK103" s="503"/>
      <c r="AL103" s="503"/>
      <c r="AM103" s="503"/>
      <c r="AN103" s="503"/>
      <c r="AO103" s="503"/>
      <c r="AP103" s="503"/>
      <c r="AQ103" s="503"/>
      <c r="AR103" s="503"/>
      <c r="AS103" s="503"/>
      <c r="AT103" s="503"/>
      <c r="AU103" s="503"/>
      <c r="AV103" s="503"/>
      <c r="AW103" s="503"/>
      <c r="AX103" s="503"/>
      <c r="AY103" s="503"/>
      <c r="AZ103" s="503"/>
      <c r="BA103" s="503"/>
      <c r="BB103" s="503"/>
      <c r="BC103" s="503"/>
      <c r="BD103" s="503"/>
      <c r="BE103" s="503"/>
      <c r="BF103" s="503"/>
      <c r="BG103" s="503"/>
      <c r="BH103" s="503"/>
      <c r="BI103" s="503"/>
      <c r="BJ103" s="503"/>
      <c r="BK103" s="503"/>
      <c r="BL103" s="503"/>
      <c r="BM103" s="503"/>
      <c r="BN103" s="503"/>
      <c r="BO103" s="503"/>
      <c r="BP103" s="503"/>
      <c r="BQ103" s="503"/>
      <c r="BR103" s="503"/>
      <c r="BS103" s="503"/>
      <c r="BT103" s="503"/>
      <c r="BU103" s="503"/>
      <c r="BV103" s="503"/>
      <c r="BW103" s="503"/>
      <c r="BX103" s="503"/>
      <c r="BY103" s="503"/>
      <c r="BZ103" s="503"/>
      <c r="CA103" s="503"/>
      <c r="CB103" s="503"/>
      <c r="CC103" s="503"/>
      <c r="CD103" s="503"/>
      <c r="CE103" s="503"/>
      <c r="CF103" s="503"/>
      <c r="CG103" s="503"/>
      <c r="CH103" s="503"/>
      <c r="CI103" s="503"/>
      <c r="CJ103" s="503"/>
      <c r="CK103" s="503"/>
      <c r="CL103" s="503"/>
      <c r="CM103" s="503"/>
      <c r="CN103" s="503"/>
    </row>
    <row r="104" spans="1:92" ht="28.5" customHeight="1" x14ac:dyDescent="0.2">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1"/>
      <c r="CI104" s="61"/>
      <c r="CJ104" s="61"/>
      <c r="CK104" s="61"/>
      <c r="CL104" s="61"/>
      <c r="CM104" s="61"/>
      <c r="CN104" s="61"/>
    </row>
    <row r="105" spans="1:92" ht="18" customHeight="1" x14ac:dyDescent="0.2">
      <c r="A105" s="62"/>
      <c r="B105" s="62"/>
    </row>
    <row r="106" spans="1:92" ht="92.25" customHeight="1" x14ac:dyDescent="0.2">
      <c r="A106" s="504" t="s">
        <v>60</v>
      </c>
      <c r="B106" s="504"/>
      <c r="C106" s="504"/>
      <c r="D106" s="504"/>
      <c r="E106" s="504"/>
      <c r="F106" s="504"/>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4"/>
      <c r="AK106" s="504"/>
      <c r="AL106" s="504"/>
      <c r="AM106" s="504"/>
      <c r="AN106" s="504"/>
      <c r="AO106" s="504"/>
      <c r="AP106" s="504"/>
      <c r="AQ106" s="504"/>
      <c r="AR106" s="504"/>
      <c r="AS106" s="504"/>
      <c r="AT106" s="504"/>
      <c r="AU106" s="504"/>
      <c r="AV106" s="504"/>
      <c r="AW106" s="504"/>
      <c r="AX106" s="504"/>
      <c r="AY106" s="504"/>
      <c r="AZ106" s="504"/>
      <c r="BA106" s="504"/>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c r="CM106" s="504"/>
      <c r="CN106" s="504"/>
    </row>
    <row r="107" spans="1:92" ht="18" customHeight="1" x14ac:dyDescent="0.2">
      <c r="A107" s="63"/>
      <c r="B107" s="63"/>
      <c r="C107" s="64"/>
      <c r="D107" s="64"/>
      <c r="E107" s="65"/>
      <c r="F107" s="65"/>
      <c r="G107" s="66"/>
      <c r="H107" s="66"/>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64"/>
      <c r="BZ107" s="64"/>
      <c r="CA107" s="64"/>
      <c r="CB107" s="64"/>
      <c r="CC107" s="64"/>
      <c r="CD107" s="64"/>
      <c r="CE107" s="64"/>
      <c r="CF107" s="64"/>
      <c r="CG107" s="64"/>
      <c r="CH107" s="64"/>
      <c r="CI107" s="64"/>
      <c r="CJ107" s="64"/>
      <c r="CK107" s="64"/>
      <c r="CL107" s="64"/>
      <c r="CM107" s="64"/>
      <c r="CN107" s="64"/>
    </row>
    <row r="108" spans="1:92" ht="18" customHeight="1" x14ac:dyDescent="0.2">
      <c r="A108" s="63"/>
      <c r="B108" s="63"/>
      <c r="C108" s="64"/>
      <c r="D108" s="64"/>
      <c r="E108" s="65"/>
      <c r="F108" s="65"/>
      <c r="G108" s="66"/>
      <c r="H108" s="66"/>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row>
    <row r="109" spans="1:92" ht="18" customHeight="1" x14ac:dyDescent="0.2">
      <c r="A109" s="67"/>
      <c r="B109" s="67"/>
      <c r="C109" s="64"/>
      <c r="D109" s="64"/>
      <c r="E109" s="65"/>
      <c r="F109" s="65"/>
      <c r="G109" s="66"/>
      <c r="H109" s="66"/>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row>
    <row r="110" spans="1:92" ht="18" customHeight="1" x14ac:dyDescent="0.2">
      <c r="A110" s="67"/>
      <c r="B110" s="67"/>
      <c r="C110" s="64"/>
      <c r="D110" s="64"/>
      <c r="E110" s="65"/>
      <c r="F110" s="65"/>
      <c r="G110" s="66"/>
      <c r="H110" s="66"/>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row>
    <row r="111" spans="1:92" ht="18" customHeight="1" x14ac:dyDescent="0.2">
      <c r="A111" s="505" t="s">
        <v>32</v>
      </c>
      <c r="B111" s="505"/>
      <c r="C111" s="505"/>
      <c r="D111" s="505"/>
      <c r="E111" s="505"/>
      <c r="F111" s="505"/>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5"/>
      <c r="AK111" s="505"/>
      <c r="AL111" s="505"/>
      <c r="AM111" s="505"/>
      <c r="AN111" s="505"/>
      <c r="AO111" s="505"/>
      <c r="AP111" s="505"/>
      <c r="AQ111" s="505"/>
      <c r="AR111" s="505"/>
      <c r="AS111" s="505"/>
      <c r="AT111" s="505"/>
      <c r="AU111" s="505"/>
      <c r="AV111" s="505"/>
      <c r="AW111" s="505"/>
      <c r="AX111" s="505"/>
      <c r="AY111" s="505"/>
      <c r="AZ111" s="505"/>
      <c r="BA111" s="505"/>
      <c r="BB111" s="505"/>
      <c r="BC111" s="505"/>
      <c r="BD111" s="505"/>
      <c r="BE111" s="505"/>
      <c r="BF111" s="505"/>
      <c r="BG111" s="505"/>
      <c r="BH111" s="505"/>
      <c r="BI111" s="505"/>
      <c r="BJ111" s="505"/>
      <c r="BK111" s="505"/>
      <c r="BL111" s="505"/>
      <c r="BM111" s="505"/>
      <c r="BN111" s="505"/>
      <c r="BO111" s="505"/>
      <c r="BP111" s="505"/>
      <c r="BQ111" s="505"/>
      <c r="BR111" s="505"/>
      <c r="BS111" s="505"/>
      <c r="BT111" s="505"/>
      <c r="BU111" s="505"/>
      <c r="BV111" s="505"/>
      <c r="BW111" s="505"/>
      <c r="BX111" s="505"/>
      <c r="BY111" s="505"/>
      <c r="BZ111" s="505"/>
      <c r="CA111" s="505"/>
      <c r="CB111" s="505"/>
      <c r="CC111" s="505"/>
      <c r="CD111" s="505"/>
      <c r="CE111" s="505"/>
      <c r="CF111" s="505"/>
      <c r="CG111" s="505"/>
      <c r="CH111" s="505"/>
      <c r="CI111" s="505"/>
      <c r="CJ111" s="505"/>
      <c r="CK111" s="505"/>
      <c r="CL111" s="505"/>
      <c r="CM111" s="505"/>
      <c r="CN111" s="505"/>
    </row>
    <row r="112" spans="1:92" ht="18" customHeight="1" x14ac:dyDescent="0.2">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8"/>
      <c r="BW112" s="68"/>
      <c r="BX112" s="68"/>
      <c r="BY112" s="68"/>
      <c r="BZ112" s="68"/>
      <c r="CA112" s="68"/>
      <c r="CB112" s="68"/>
      <c r="CC112" s="68"/>
      <c r="CD112" s="68"/>
      <c r="CE112" s="68"/>
      <c r="CF112" s="68"/>
      <c r="CG112" s="68"/>
      <c r="CH112" s="68"/>
      <c r="CI112" s="68"/>
      <c r="CJ112" s="68"/>
      <c r="CK112" s="68"/>
      <c r="CL112" s="68"/>
      <c r="CM112" s="68"/>
      <c r="CN112" s="68"/>
    </row>
    <row r="113" spans="1:92" ht="117" customHeight="1" x14ac:dyDescent="0.2">
      <c r="A113" s="506" t="s">
        <v>114</v>
      </c>
      <c r="B113" s="506"/>
      <c r="C113" s="506"/>
      <c r="D113" s="506"/>
      <c r="E113" s="506"/>
      <c r="F113" s="506"/>
      <c r="G113" s="506"/>
      <c r="H113" s="506"/>
      <c r="I113" s="506"/>
      <c r="J113" s="506"/>
      <c r="K113" s="506"/>
      <c r="L113" s="506"/>
      <c r="M113" s="506"/>
      <c r="N113" s="506"/>
      <c r="O113" s="506"/>
      <c r="P113" s="506"/>
      <c r="Q113" s="506"/>
      <c r="R113" s="506"/>
      <c r="S113" s="506"/>
      <c r="T113" s="506"/>
      <c r="U113" s="506"/>
      <c r="V113" s="506"/>
      <c r="W113" s="506"/>
      <c r="X113" s="506"/>
      <c r="Y113" s="506"/>
      <c r="Z113" s="506"/>
      <c r="AA113" s="506"/>
      <c r="AB113" s="506"/>
      <c r="AC113" s="506"/>
      <c r="AD113" s="506"/>
      <c r="AE113" s="506"/>
      <c r="AF113" s="506"/>
      <c r="AG113" s="506"/>
      <c r="AH113" s="506"/>
      <c r="AI113" s="506"/>
      <c r="AJ113" s="506"/>
      <c r="AK113" s="506"/>
      <c r="AL113" s="506"/>
      <c r="AM113" s="506"/>
      <c r="AN113" s="506"/>
      <c r="AO113" s="506"/>
      <c r="AP113" s="506"/>
      <c r="AQ113" s="506"/>
      <c r="AR113" s="506"/>
      <c r="AS113" s="506"/>
      <c r="AT113" s="506"/>
      <c r="AU113" s="506"/>
      <c r="AV113" s="506"/>
      <c r="AW113" s="506"/>
      <c r="AX113" s="506"/>
      <c r="AY113" s="506"/>
      <c r="AZ113" s="506"/>
      <c r="BA113" s="506"/>
      <c r="BB113" s="506"/>
      <c r="BC113" s="506"/>
      <c r="BD113" s="506"/>
      <c r="BE113" s="506"/>
      <c r="BF113" s="506"/>
      <c r="BG113" s="506"/>
      <c r="BH113" s="506"/>
      <c r="BI113" s="506"/>
      <c r="BJ113" s="506"/>
      <c r="BK113" s="506"/>
      <c r="BL113" s="506"/>
      <c r="BM113" s="506"/>
      <c r="BN113" s="506"/>
      <c r="BO113" s="506"/>
      <c r="BP113" s="506"/>
      <c r="BQ113" s="506"/>
      <c r="BR113" s="506"/>
      <c r="BS113" s="506"/>
      <c r="BT113" s="506"/>
      <c r="BU113" s="506"/>
      <c r="BV113" s="506"/>
      <c r="BW113" s="506"/>
      <c r="BX113" s="506"/>
      <c r="BY113" s="506"/>
      <c r="BZ113" s="506"/>
      <c r="CA113" s="506"/>
      <c r="CB113" s="506"/>
      <c r="CC113" s="506"/>
      <c r="CD113" s="506"/>
      <c r="CE113" s="506"/>
      <c r="CF113" s="506"/>
      <c r="CG113" s="506"/>
      <c r="CH113" s="506"/>
      <c r="CI113" s="506"/>
      <c r="CJ113" s="506"/>
      <c r="CK113" s="506"/>
      <c r="CL113" s="506"/>
      <c r="CM113" s="506"/>
      <c r="CN113" s="506"/>
    </row>
    <row r="114" spans="1:92" ht="18" customHeight="1" x14ac:dyDescent="0.2">
      <c r="A114" s="64"/>
      <c r="B114" s="64"/>
      <c r="C114" s="63"/>
      <c r="D114" s="64"/>
      <c r="E114" s="65"/>
      <c r="F114" s="65"/>
      <c r="G114" s="66"/>
      <c r="H114" s="66"/>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64"/>
      <c r="CL114" s="64"/>
      <c r="CM114" s="64"/>
      <c r="CN114" s="64"/>
    </row>
    <row r="115" spans="1:92" ht="56.25" customHeight="1" x14ac:dyDescent="0.2">
      <c r="A115" s="502" t="s">
        <v>61</v>
      </c>
      <c r="B115" s="502"/>
      <c r="C115" s="502"/>
      <c r="D115" s="502"/>
      <c r="E115" s="502"/>
      <c r="F115" s="502"/>
      <c r="G115" s="502"/>
      <c r="H115" s="502"/>
      <c r="I115" s="502"/>
      <c r="J115" s="502"/>
      <c r="K115" s="502"/>
      <c r="L115" s="502"/>
      <c r="M115" s="502"/>
      <c r="N115" s="502"/>
      <c r="O115" s="502"/>
      <c r="P115" s="502"/>
      <c r="Q115" s="502"/>
      <c r="R115" s="502"/>
      <c r="S115" s="502"/>
      <c r="T115" s="502"/>
      <c r="U115" s="502"/>
      <c r="V115" s="502"/>
      <c r="W115" s="502"/>
      <c r="X115" s="502"/>
      <c r="Y115" s="502"/>
      <c r="Z115" s="502"/>
      <c r="AA115" s="502"/>
      <c r="AB115" s="502"/>
      <c r="AC115" s="502"/>
      <c r="AD115" s="502"/>
      <c r="AE115" s="502"/>
      <c r="AF115" s="502"/>
      <c r="AG115" s="502"/>
      <c r="AH115" s="502"/>
      <c r="AI115" s="502"/>
      <c r="AJ115" s="502"/>
      <c r="AK115" s="502"/>
      <c r="AL115" s="502"/>
      <c r="AM115" s="502"/>
      <c r="AN115" s="502"/>
      <c r="AO115" s="502"/>
      <c r="AP115" s="502"/>
      <c r="AQ115" s="502"/>
      <c r="AR115" s="502"/>
      <c r="AS115" s="502"/>
      <c r="AT115" s="502"/>
      <c r="AU115" s="502"/>
      <c r="AV115" s="502"/>
      <c r="AW115" s="502"/>
      <c r="AX115" s="502"/>
      <c r="AY115" s="502"/>
      <c r="AZ115" s="502"/>
      <c r="BA115" s="502"/>
      <c r="BB115" s="502"/>
      <c r="BC115" s="502"/>
      <c r="BD115" s="502"/>
      <c r="BE115" s="502"/>
      <c r="BF115" s="502"/>
      <c r="BG115" s="502"/>
      <c r="BH115" s="502"/>
      <c r="BI115" s="502"/>
      <c r="BJ115" s="502"/>
      <c r="BK115" s="502"/>
      <c r="BL115" s="502"/>
      <c r="BM115" s="502"/>
      <c r="BN115" s="502"/>
      <c r="BO115" s="502"/>
      <c r="BP115" s="502"/>
      <c r="BQ115" s="502"/>
      <c r="BR115" s="502"/>
      <c r="BS115" s="502"/>
      <c r="BT115" s="502"/>
      <c r="BU115" s="502"/>
      <c r="BV115" s="502"/>
      <c r="BW115" s="502"/>
      <c r="BX115" s="502"/>
      <c r="BY115" s="502"/>
      <c r="BZ115" s="502"/>
      <c r="CA115" s="502"/>
      <c r="CB115" s="502"/>
      <c r="CC115" s="502"/>
      <c r="CD115" s="502"/>
      <c r="CE115" s="502"/>
      <c r="CF115" s="502"/>
      <c r="CG115" s="502"/>
      <c r="CH115" s="502"/>
      <c r="CI115" s="502"/>
      <c r="CJ115" s="502"/>
      <c r="CK115" s="502"/>
      <c r="CL115" s="502"/>
      <c r="CM115" s="502"/>
      <c r="CN115" s="502"/>
    </row>
    <row r="116" spans="1:92" ht="18" customHeight="1" x14ac:dyDescent="0.2">
      <c r="A116" s="63"/>
      <c r="B116" s="63"/>
      <c r="C116" s="64"/>
      <c r="D116" s="64"/>
      <c r="E116" s="65"/>
      <c r="F116" s="65"/>
      <c r="G116" s="66"/>
      <c r="H116" s="66"/>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row>
    <row r="117" spans="1:92" ht="56.25" customHeight="1" x14ac:dyDescent="0.2">
      <c r="A117" s="502" t="s">
        <v>62</v>
      </c>
      <c r="B117" s="502"/>
      <c r="C117" s="502"/>
      <c r="D117" s="502"/>
      <c r="E117" s="502"/>
      <c r="F117" s="502"/>
      <c r="G117" s="502"/>
      <c r="H117" s="502"/>
      <c r="I117" s="502"/>
      <c r="J117" s="502"/>
      <c r="K117" s="502"/>
      <c r="L117" s="502"/>
      <c r="M117" s="502"/>
      <c r="N117" s="502"/>
      <c r="O117" s="502"/>
      <c r="P117" s="502"/>
      <c r="Q117" s="502"/>
      <c r="R117" s="502"/>
      <c r="S117" s="502"/>
      <c r="T117" s="502"/>
      <c r="U117" s="502"/>
      <c r="V117" s="502"/>
      <c r="W117" s="502"/>
      <c r="X117" s="502"/>
      <c r="Y117" s="502"/>
      <c r="Z117" s="502"/>
      <c r="AA117" s="502"/>
      <c r="AB117" s="502"/>
      <c r="AC117" s="502"/>
      <c r="AD117" s="502"/>
      <c r="AE117" s="502"/>
      <c r="AF117" s="502"/>
      <c r="AG117" s="502"/>
      <c r="AH117" s="502"/>
      <c r="AI117" s="502"/>
      <c r="AJ117" s="502"/>
      <c r="AK117" s="502"/>
      <c r="AL117" s="502"/>
      <c r="AM117" s="502"/>
      <c r="AN117" s="502"/>
      <c r="AO117" s="502"/>
      <c r="AP117" s="502"/>
      <c r="AQ117" s="502"/>
      <c r="AR117" s="502"/>
      <c r="AS117" s="502"/>
      <c r="AT117" s="502"/>
      <c r="AU117" s="502"/>
      <c r="AV117" s="502"/>
      <c r="AW117" s="502"/>
      <c r="AX117" s="502"/>
      <c r="AY117" s="502"/>
      <c r="AZ117" s="502"/>
      <c r="BA117" s="502"/>
      <c r="BB117" s="502"/>
      <c r="BC117" s="502"/>
      <c r="BD117" s="502"/>
      <c r="BE117" s="502"/>
      <c r="BF117" s="502"/>
      <c r="BG117" s="502"/>
      <c r="BH117" s="502"/>
      <c r="BI117" s="502"/>
      <c r="BJ117" s="502"/>
      <c r="BK117" s="502"/>
      <c r="BL117" s="502"/>
      <c r="BM117" s="502"/>
      <c r="BN117" s="502"/>
      <c r="BO117" s="502"/>
      <c r="BP117" s="502"/>
      <c r="BQ117" s="502"/>
      <c r="BR117" s="502"/>
      <c r="BS117" s="502"/>
      <c r="BT117" s="502"/>
      <c r="BU117" s="502"/>
      <c r="BV117" s="502"/>
      <c r="BW117" s="502"/>
      <c r="BX117" s="502"/>
      <c r="BY117" s="502"/>
      <c r="BZ117" s="502"/>
      <c r="CA117" s="502"/>
      <c r="CB117" s="502"/>
      <c r="CC117" s="502"/>
      <c r="CD117" s="502"/>
      <c r="CE117" s="502"/>
      <c r="CF117" s="502"/>
      <c r="CG117" s="502"/>
      <c r="CH117" s="502"/>
      <c r="CI117" s="502"/>
      <c r="CJ117" s="502"/>
      <c r="CK117" s="502"/>
      <c r="CL117" s="502"/>
      <c r="CM117" s="502"/>
      <c r="CN117" s="502"/>
    </row>
    <row r="118" spans="1:92" ht="18" customHeight="1" x14ac:dyDescent="0.2">
      <c r="A118" s="64"/>
      <c r="B118" s="64"/>
      <c r="C118" s="64"/>
      <c r="D118" s="64"/>
      <c r="E118" s="65"/>
      <c r="F118" s="65"/>
      <c r="G118" s="66"/>
      <c r="H118" s="66"/>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row>
    <row r="119" spans="1:92" ht="57" customHeight="1" x14ac:dyDescent="0.2">
      <c r="A119" s="502" t="s">
        <v>63</v>
      </c>
      <c r="B119" s="502"/>
      <c r="C119" s="502"/>
      <c r="D119" s="502"/>
      <c r="E119" s="502"/>
      <c r="F119" s="502"/>
      <c r="G119" s="502"/>
      <c r="H119" s="502"/>
      <c r="I119" s="502"/>
      <c r="J119" s="502"/>
      <c r="K119" s="502"/>
      <c r="L119" s="502"/>
      <c r="M119" s="502"/>
      <c r="N119" s="502"/>
      <c r="O119" s="502"/>
      <c r="P119" s="502"/>
      <c r="Q119" s="502"/>
      <c r="R119" s="502"/>
      <c r="S119" s="502"/>
      <c r="T119" s="502"/>
      <c r="U119" s="502"/>
      <c r="V119" s="502"/>
      <c r="W119" s="502"/>
      <c r="X119" s="502"/>
      <c r="Y119" s="502"/>
      <c r="Z119" s="502"/>
      <c r="AA119" s="502"/>
      <c r="AB119" s="502"/>
      <c r="AC119" s="502"/>
      <c r="AD119" s="502"/>
      <c r="AE119" s="502"/>
      <c r="AF119" s="502"/>
      <c r="AG119" s="502"/>
      <c r="AH119" s="502"/>
      <c r="AI119" s="502"/>
      <c r="AJ119" s="502"/>
      <c r="AK119" s="502"/>
      <c r="AL119" s="502"/>
      <c r="AM119" s="502"/>
      <c r="AN119" s="502"/>
      <c r="AO119" s="502"/>
      <c r="AP119" s="502"/>
      <c r="AQ119" s="502"/>
      <c r="AR119" s="502"/>
      <c r="AS119" s="502"/>
      <c r="AT119" s="502"/>
      <c r="AU119" s="502"/>
      <c r="AV119" s="502"/>
      <c r="AW119" s="502"/>
      <c r="AX119" s="502"/>
      <c r="AY119" s="502"/>
      <c r="AZ119" s="502"/>
      <c r="BA119" s="502"/>
      <c r="BB119" s="502"/>
      <c r="BC119" s="502"/>
      <c r="BD119" s="502"/>
      <c r="BE119" s="502"/>
      <c r="BF119" s="502"/>
      <c r="BG119" s="502"/>
      <c r="BH119" s="502"/>
      <c r="BI119" s="502"/>
      <c r="BJ119" s="502"/>
      <c r="BK119" s="502"/>
      <c r="BL119" s="502"/>
      <c r="BM119" s="502"/>
      <c r="BN119" s="502"/>
      <c r="BO119" s="502"/>
      <c r="BP119" s="502"/>
      <c r="BQ119" s="502"/>
      <c r="BR119" s="502"/>
      <c r="BS119" s="502"/>
      <c r="BT119" s="502"/>
      <c r="BU119" s="502"/>
      <c r="BV119" s="502"/>
      <c r="BW119" s="502"/>
      <c r="BX119" s="502"/>
      <c r="BY119" s="502"/>
      <c r="BZ119" s="502"/>
      <c r="CA119" s="502"/>
      <c r="CB119" s="502"/>
      <c r="CC119" s="502"/>
      <c r="CD119" s="502"/>
      <c r="CE119" s="502"/>
      <c r="CF119" s="502"/>
      <c r="CG119" s="502"/>
      <c r="CH119" s="502"/>
      <c r="CI119" s="502"/>
      <c r="CJ119" s="502"/>
      <c r="CK119" s="502"/>
      <c r="CL119" s="502"/>
      <c r="CM119" s="502"/>
      <c r="CN119" s="502"/>
    </row>
    <row r="120" spans="1:92" ht="57" customHeight="1" x14ac:dyDescent="0.2">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c r="CF120" s="69"/>
      <c r="CG120" s="69"/>
      <c r="CH120" s="69"/>
      <c r="CI120" s="69"/>
      <c r="CJ120" s="69"/>
      <c r="CK120" s="69"/>
      <c r="CL120" s="69"/>
      <c r="CM120" s="69"/>
      <c r="CN120" s="69"/>
    </row>
    <row r="121" spans="1:92" ht="57" customHeight="1" x14ac:dyDescent="0.2">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69"/>
      <c r="BW121" s="69"/>
      <c r="BX121" s="69"/>
      <c r="BY121" s="69"/>
      <c r="BZ121" s="69"/>
      <c r="CA121" s="69"/>
      <c r="CB121" s="69"/>
      <c r="CC121" s="69"/>
      <c r="CD121" s="69"/>
      <c r="CE121" s="69"/>
      <c r="CF121" s="69"/>
      <c r="CG121" s="69"/>
      <c r="CH121" s="69"/>
      <c r="CI121" s="69"/>
      <c r="CJ121" s="69"/>
      <c r="CK121" s="69"/>
      <c r="CL121" s="69"/>
      <c r="CM121" s="69"/>
      <c r="CN121" s="69"/>
    </row>
    <row r="122" spans="1:92" ht="57" customHeight="1" x14ac:dyDescent="0.2">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69"/>
      <c r="BW122" s="69"/>
      <c r="BX122" s="69"/>
      <c r="BY122" s="69"/>
      <c r="BZ122" s="69"/>
      <c r="CA122" s="69"/>
      <c r="CB122" s="69"/>
      <c r="CC122" s="69"/>
      <c r="CD122" s="69"/>
      <c r="CE122" s="69"/>
      <c r="CF122" s="69"/>
      <c r="CG122" s="69"/>
      <c r="CH122" s="69"/>
      <c r="CI122" s="69"/>
      <c r="CJ122" s="69"/>
      <c r="CK122" s="69"/>
      <c r="CL122" s="69"/>
      <c r="CM122" s="69"/>
      <c r="CN122" s="69"/>
    </row>
    <row r="123" spans="1:92" ht="57" customHeight="1" x14ac:dyDescent="0.2">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69"/>
      <c r="CE123" s="69"/>
      <c r="CF123" s="69"/>
      <c r="CG123" s="69"/>
      <c r="CH123" s="69"/>
      <c r="CI123" s="69"/>
      <c r="CJ123" s="69"/>
      <c r="CK123" s="69"/>
      <c r="CL123" s="69"/>
      <c r="CM123" s="69"/>
      <c r="CN123" s="69"/>
    </row>
    <row r="124" spans="1:92" ht="57" customHeight="1" x14ac:dyDescent="0.2">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c r="CF124" s="69"/>
      <c r="CG124" s="69"/>
      <c r="CH124" s="69"/>
      <c r="CI124" s="69"/>
      <c r="CJ124" s="69"/>
      <c r="CK124" s="69"/>
      <c r="CL124" s="69"/>
      <c r="CM124" s="69"/>
      <c r="CN124" s="69"/>
    </row>
    <row r="125" spans="1:92" ht="57" customHeight="1" x14ac:dyDescent="0.2">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69"/>
      <c r="BR125" s="69"/>
      <c r="BS125" s="69"/>
      <c r="BT125" s="69"/>
      <c r="BU125" s="69"/>
      <c r="BV125" s="69"/>
      <c r="BW125" s="69"/>
      <c r="BX125" s="69"/>
      <c r="BY125" s="69"/>
      <c r="BZ125" s="69"/>
      <c r="CA125" s="69"/>
      <c r="CB125" s="69"/>
      <c r="CC125" s="69"/>
      <c r="CD125" s="69"/>
      <c r="CE125" s="69"/>
      <c r="CF125" s="69"/>
      <c r="CG125" s="69"/>
      <c r="CH125" s="69"/>
      <c r="CI125" s="69"/>
      <c r="CJ125" s="69"/>
      <c r="CK125" s="69"/>
      <c r="CL125" s="69"/>
      <c r="CM125" s="69"/>
      <c r="CN125" s="69"/>
    </row>
    <row r="126" spans="1:92" ht="57" customHeight="1" x14ac:dyDescent="0.2">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69"/>
      <c r="BY126" s="69"/>
      <c r="BZ126" s="69"/>
      <c r="CA126" s="69"/>
      <c r="CB126" s="69"/>
      <c r="CC126" s="69"/>
      <c r="CD126" s="69"/>
      <c r="CE126" s="69"/>
      <c r="CF126" s="69"/>
      <c r="CG126" s="69"/>
      <c r="CH126" s="69"/>
      <c r="CI126" s="69"/>
      <c r="CJ126" s="69"/>
      <c r="CK126" s="69"/>
      <c r="CL126" s="69"/>
      <c r="CM126" s="69"/>
      <c r="CN126" s="69"/>
    </row>
  </sheetData>
  <sheetProtection algorithmName="SHA-512" hashValue="3XGOsjpGCTVZ2YjuW+Z5dy52aTd4tZ5Kl4kZH19WkzDmGe8+GoC+gRuWja9eua/MGIYNwLCP8A1yTA4dqXp+6w==" saltValue="PsVF6bFPSU5grv9xF2P13g==" spinCount="100000" sheet="1" objects="1" scenarios="1"/>
  <dataConsolidate/>
  <mergeCells count="221">
    <mergeCell ref="A55:K55"/>
    <mergeCell ref="L55:M55"/>
    <mergeCell ref="BS16:BU16"/>
    <mergeCell ref="BV16:BY16"/>
    <mergeCell ref="BZ16:CB16"/>
    <mergeCell ref="N55:V55"/>
    <mergeCell ref="W55:X55"/>
    <mergeCell ref="Y55:AG55"/>
    <mergeCell ref="BI24:BJ24"/>
    <mergeCell ref="BK24:BO24"/>
    <mergeCell ref="AT27:BC27"/>
    <mergeCell ref="BD27:CL27"/>
    <mergeCell ref="BD25:BK25"/>
    <mergeCell ref="CK28:CN28"/>
    <mergeCell ref="A31:CN31"/>
    <mergeCell ref="BL25:CL25"/>
    <mergeCell ref="BD26:CL26"/>
    <mergeCell ref="AT25:BC26"/>
    <mergeCell ref="A33:CN33"/>
    <mergeCell ref="A34:CN34"/>
    <mergeCell ref="A51:CN51"/>
    <mergeCell ref="BL16:BN16"/>
    <mergeCell ref="BO2:CL2"/>
    <mergeCell ref="BO3:CL3"/>
    <mergeCell ref="BE49:CL49"/>
    <mergeCell ref="BE50:CL50"/>
    <mergeCell ref="AJ18:AR18"/>
    <mergeCell ref="AT18:BC18"/>
    <mergeCell ref="AT19:BC19"/>
    <mergeCell ref="AT20:BC20"/>
    <mergeCell ref="AT21:BC21"/>
    <mergeCell ref="BD18:CJ18"/>
    <mergeCell ref="BD19:CJ19"/>
    <mergeCell ref="BD20:CJ20"/>
    <mergeCell ref="BD21:CJ21"/>
    <mergeCell ref="AJ24:AR24"/>
    <mergeCell ref="AT24:BC24"/>
    <mergeCell ref="BD24:BH24"/>
    <mergeCell ref="CK16:CN16"/>
    <mergeCell ref="BR5:BU5"/>
    <mergeCell ref="BV5:BY5"/>
    <mergeCell ref="BZ5:CA5"/>
    <mergeCell ref="CB5:CE5"/>
    <mergeCell ref="CH5:CK5"/>
    <mergeCell ref="CL5:CN5"/>
    <mergeCell ref="AT12:BC13"/>
    <mergeCell ref="BO56:BP56"/>
    <mergeCell ref="BQ56:BZ56"/>
    <mergeCell ref="CA56:CB56"/>
    <mergeCell ref="CC56:CN56"/>
    <mergeCell ref="A36:CN42"/>
    <mergeCell ref="BH17:CB17"/>
    <mergeCell ref="AS55:BC55"/>
    <mergeCell ref="BD55:BR55"/>
    <mergeCell ref="BS55:BT55"/>
    <mergeCell ref="BU55:CN55"/>
    <mergeCell ref="L54:BC54"/>
    <mergeCell ref="A53:X53"/>
    <mergeCell ref="A54:K54"/>
    <mergeCell ref="AH55:AI55"/>
    <mergeCell ref="AJ55:AR55"/>
    <mergeCell ref="AT28:BC28"/>
    <mergeCell ref="BD28:CJ28"/>
    <mergeCell ref="BD56:BE56"/>
    <mergeCell ref="BF56:BN56"/>
    <mergeCell ref="A32:CN32"/>
    <mergeCell ref="A56:K56"/>
    <mergeCell ref="L56:M56"/>
    <mergeCell ref="N56:V56"/>
    <mergeCell ref="AH56:AI56"/>
    <mergeCell ref="BH65:BM65"/>
    <mergeCell ref="BD12:BK12"/>
    <mergeCell ref="BL12:CL12"/>
    <mergeCell ref="BD13:CL13"/>
    <mergeCell ref="CF5:CG5"/>
    <mergeCell ref="BU83:CN83"/>
    <mergeCell ref="L82:AR82"/>
    <mergeCell ref="BX65:CD65"/>
    <mergeCell ref="BN65:BR65"/>
    <mergeCell ref="AJ11:AR11"/>
    <mergeCell ref="AT11:BC11"/>
    <mergeCell ref="BD11:BH11"/>
    <mergeCell ref="BI11:BJ11"/>
    <mergeCell ref="BK11:BO11"/>
    <mergeCell ref="AT14:BC14"/>
    <mergeCell ref="BD14:CJ14"/>
    <mergeCell ref="AT15:BC15"/>
    <mergeCell ref="BD15:CJ15"/>
    <mergeCell ref="CK15:CN15"/>
    <mergeCell ref="W56:X56"/>
    <mergeCell ref="Y56:AG56"/>
    <mergeCell ref="AT16:BC16"/>
    <mergeCell ref="BD16:BG16"/>
    <mergeCell ref="BH16:BK16"/>
    <mergeCell ref="CJ65:CN65"/>
    <mergeCell ref="AJ56:AR56"/>
    <mergeCell ref="AS56:BC56"/>
    <mergeCell ref="BO16:BR16"/>
    <mergeCell ref="Y84:AA84"/>
    <mergeCell ref="AB84:AK84"/>
    <mergeCell ref="A81:X81"/>
    <mergeCell ref="A82:K82"/>
    <mergeCell ref="A83:K83"/>
    <mergeCell ref="L83:AR83"/>
    <mergeCell ref="AS83:BC83"/>
    <mergeCell ref="BD83:BR83"/>
    <mergeCell ref="A72:X72"/>
    <mergeCell ref="A59:X59"/>
    <mergeCell ref="L64:CN64"/>
    <mergeCell ref="BS65:BW65"/>
    <mergeCell ref="O61:AI61"/>
    <mergeCell ref="AJ61:AL61"/>
    <mergeCell ref="A61:K61"/>
    <mergeCell ref="L61:N61"/>
    <mergeCell ref="AM61:BF61"/>
    <mergeCell ref="A60:K60"/>
    <mergeCell ref="L60:N60"/>
    <mergeCell ref="O60:AB60"/>
    <mergeCell ref="CI77:CL77"/>
    <mergeCell ref="AC67:AS69"/>
    <mergeCell ref="AT67:AU67"/>
    <mergeCell ref="AV67:CL67"/>
    <mergeCell ref="AV68:CL68"/>
    <mergeCell ref="L70:N70"/>
    <mergeCell ref="O70:AB70"/>
    <mergeCell ref="AC70:AE70"/>
    <mergeCell ref="AF70:AS70"/>
    <mergeCell ref="AT70:CN70"/>
    <mergeCell ref="BG77:BK77"/>
    <mergeCell ref="BL77:BO77"/>
    <mergeCell ref="BP77:BT77"/>
    <mergeCell ref="BS83:BT83"/>
    <mergeCell ref="A70:K70"/>
    <mergeCell ref="BZ77:CC77"/>
    <mergeCell ref="CD77:CH77"/>
    <mergeCell ref="L67:AB69"/>
    <mergeCell ref="BD77:BF77"/>
    <mergeCell ref="Z77:AD77"/>
    <mergeCell ref="AE77:AH77"/>
    <mergeCell ref="AI77:AM77"/>
    <mergeCell ref="AN77:AQ77"/>
    <mergeCell ref="AS77:BC77"/>
    <mergeCell ref="M77:Q77"/>
    <mergeCell ref="R77:U77"/>
    <mergeCell ref="A66:K69"/>
    <mergeCell ref="L66:N66"/>
    <mergeCell ref="O66:AB66"/>
    <mergeCell ref="AC66:AE66"/>
    <mergeCell ref="AF66:AS66"/>
    <mergeCell ref="A62:K64"/>
    <mergeCell ref="L62:N62"/>
    <mergeCell ref="O62:X62"/>
    <mergeCell ref="Y62:AA62"/>
    <mergeCell ref="AB62:AK62"/>
    <mergeCell ref="L63:AB63"/>
    <mergeCell ref="AC63:AS63"/>
    <mergeCell ref="AT63:CN63"/>
    <mergeCell ref="Y72:BO72"/>
    <mergeCell ref="BP72:CN72"/>
    <mergeCell ref="CM67:CN67"/>
    <mergeCell ref="AT68:AU68"/>
    <mergeCell ref="CM68:CN68"/>
    <mergeCell ref="AT69:AU69"/>
    <mergeCell ref="AV69:CL69"/>
    <mergeCell ref="CM69:CN69"/>
    <mergeCell ref="AT66:CN66"/>
    <mergeCell ref="CE65:CI65"/>
    <mergeCell ref="A65:K65"/>
    <mergeCell ref="X65:AB65"/>
    <mergeCell ref="L65:W65"/>
    <mergeCell ref="AC65:AS65"/>
    <mergeCell ref="BC65:BG65"/>
    <mergeCell ref="AT65:BB65"/>
    <mergeCell ref="CF99:CG99"/>
    <mergeCell ref="CH99:CL99"/>
    <mergeCell ref="CM99:CN99"/>
    <mergeCell ref="A94:CN94"/>
    <mergeCell ref="A76:X76"/>
    <mergeCell ref="AS82:BC82"/>
    <mergeCell ref="BD82:CN82"/>
    <mergeCell ref="AJ87:AR87"/>
    <mergeCell ref="A87:K87"/>
    <mergeCell ref="BP86:BQ87"/>
    <mergeCell ref="BR86:CA87"/>
    <mergeCell ref="CB86:CC87"/>
    <mergeCell ref="CD86:CN87"/>
    <mergeCell ref="A86:K86"/>
    <mergeCell ref="L86:M86"/>
    <mergeCell ref="N86:V86"/>
    <mergeCell ref="W86:X86"/>
    <mergeCell ref="BU77:BY77"/>
    <mergeCell ref="L85:AB85"/>
    <mergeCell ref="A84:K85"/>
    <mergeCell ref="L84:N84"/>
    <mergeCell ref="O84:X84"/>
    <mergeCell ref="A77:K77"/>
    <mergeCell ref="V77:Y77"/>
    <mergeCell ref="A119:CN119"/>
    <mergeCell ref="A103:CN103"/>
    <mergeCell ref="A106:CN106"/>
    <mergeCell ref="A111:CN111"/>
    <mergeCell ref="A115:CN115"/>
    <mergeCell ref="A117:CN117"/>
    <mergeCell ref="A113:CN113"/>
    <mergeCell ref="AC85:BD85"/>
    <mergeCell ref="BE85:CN85"/>
    <mergeCell ref="Y86:AG86"/>
    <mergeCell ref="AH86:AI86"/>
    <mergeCell ref="BG86:BO87"/>
    <mergeCell ref="L87:M87"/>
    <mergeCell ref="N87:V87"/>
    <mergeCell ref="W87:X87"/>
    <mergeCell ref="Y87:AG87"/>
    <mergeCell ref="AH87:AI87"/>
    <mergeCell ref="BE86:BF87"/>
    <mergeCell ref="AJ86:AR86"/>
    <mergeCell ref="AS86:BC87"/>
    <mergeCell ref="BP99:BS99"/>
    <mergeCell ref="BT99:BX99"/>
    <mergeCell ref="BY99:BZ99"/>
    <mergeCell ref="CA99:CE99"/>
  </mergeCells>
  <phoneticPr fontId="41"/>
  <conditionalFormatting sqref="L61 AJ61">
    <cfRule type="expression" dxfId="69" priority="110" stopIfTrue="1">
      <formula>AND($L$61="□",$AJ$61="□")</formula>
    </cfRule>
  </conditionalFormatting>
  <conditionalFormatting sqref="L70 AC70">
    <cfRule type="expression" dxfId="68" priority="3" stopIfTrue="1">
      <formula>AND($L$70="□",$AC$70="□")</formula>
    </cfRule>
  </conditionalFormatting>
  <conditionalFormatting sqref="L65:W65">
    <cfRule type="expression" dxfId="67" priority="54" stopIfTrue="1">
      <formula>$L$65=""</formula>
    </cfRule>
  </conditionalFormatting>
  <conditionalFormatting sqref="L66:AB69">
    <cfRule type="expression" dxfId="66" priority="88" stopIfTrue="1">
      <formula>$AC$66="■"</formula>
    </cfRule>
  </conditionalFormatting>
  <conditionalFormatting sqref="L70:AB70">
    <cfRule type="expression" dxfId="65" priority="2">
      <formula>$AC$70="■"</formula>
    </cfRule>
  </conditionalFormatting>
  <conditionalFormatting sqref="L61:AI61">
    <cfRule type="expression" dxfId="64" priority="112" stopIfTrue="1">
      <formula>$AJ$61="■"</formula>
    </cfRule>
  </conditionalFormatting>
  <conditionalFormatting sqref="L54:BC54">
    <cfRule type="expression" dxfId="63" priority="41">
      <formula>$L$54=""</formula>
    </cfRule>
  </conditionalFormatting>
  <conditionalFormatting sqref="N55:V55">
    <cfRule type="expression" dxfId="62" priority="37" stopIfTrue="1">
      <formula>$N$55=""</formula>
    </cfRule>
  </conditionalFormatting>
  <conditionalFormatting sqref="O62 AB62 L63:L64">
    <cfRule type="expression" dxfId="61" priority="71" stopIfTrue="1">
      <formula>L62=""</formula>
    </cfRule>
  </conditionalFormatting>
  <conditionalFormatting sqref="R77:U77">
    <cfRule type="expression" dxfId="60" priority="15">
      <formula>$R$77=""</formula>
    </cfRule>
  </conditionalFormatting>
  <conditionalFormatting sqref="Y55:AG55">
    <cfRule type="expression" dxfId="59" priority="36" stopIfTrue="1">
      <formula>$Y$55=""</formula>
    </cfRule>
  </conditionalFormatting>
  <conditionalFormatting sqref="Z77:AD77">
    <cfRule type="expression" dxfId="58" priority="30" stopIfTrue="1">
      <formula>$Z$77=""</formula>
    </cfRule>
  </conditionalFormatting>
  <conditionalFormatting sqref="AC66 L66">
    <cfRule type="expression" dxfId="57" priority="90" stopIfTrue="1">
      <formula>AND($L$66="□",$AC$66="□")</formula>
    </cfRule>
  </conditionalFormatting>
  <conditionalFormatting sqref="AC63:AS63">
    <cfRule type="expression" dxfId="56" priority="67">
      <formula>$AC$63=""</formula>
    </cfRule>
  </conditionalFormatting>
  <conditionalFormatting sqref="AC66:CM66">
    <cfRule type="expression" dxfId="55" priority="89" stopIfTrue="1">
      <formula>$L$66="■"</formula>
    </cfRule>
  </conditionalFormatting>
  <conditionalFormatting sqref="AC63:CN63">
    <cfRule type="expression" dxfId="54" priority="115" stopIfTrue="1">
      <formula>#REF!=""</formula>
    </cfRule>
  </conditionalFormatting>
  <conditionalFormatting sqref="AC67:CN69">
    <cfRule type="expression" dxfId="53" priority="64" stopIfTrue="1">
      <formula>$L$66="■"</formula>
    </cfRule>
  </conditionalFormatting>
  <conditionalFormatting sqref="AC70:CN70">
    <cfRule type="expression" dxfId="52" priority="1">
      <formula>$L$70="■"</formula>
    </cfRule>
  </conditionalFormatting>
  <conditionalFormatting sqref="AI77">
    <cfRule type="expression" dxfId="51" priority="68" stopIfTrue="1">
      <formula>AI77=""</formula>
    </cfRule>
  </conditionalFormatting>
  <conditionalFormatting sqref="AJ55:AR55">
    <cfRule type="expression" dxfId="50" priority="35" stopIfTrue="1">
      <formula>$AJ$55=""</formula>
    </cfRule>
  </conditionalFormatting>
  <conditionalFormatting sqref="AJ61:BF61">
    <cfRule type="expression" dxfId="49" priority="113" stopIfTrue="1">
      <formula>$L$61="■"</formula>
    </cfRule>
  </conditionalFormatting>
  <conditionalFormatting sqref="AT65:BB65">
    <cfRule type="expression" dxfId="48" priority="53" stopIfTrue="1">
      <formula>$AT$65=""</formula>
    </cfRule>
  </conditionalFormatting>
  <conditionalFormatting sqref="AT63:CN63">
    <cfRule type="expression" dxfId="47" priority="66">
      <formula>$AT$63=""</formula>
    </cfRule>
  </conditionalFormatting>
  <conditionalFormatting sqref="AV67:CL67">
    <cfRule type="expression" dxfId="46" priority="65" stopIfTrue="1">
      <formula>AND($AC$66="■",$AV$67="")</formula>
    </cfRule>
  </conditionalFormatting>
  <conditionalFormatting sqref="BD11:BH11">
    <cfRule type="expression" dxfId="45" priority="48" stopIfTrue="1">
      <formula>$BD$11=""</formula>
    </cfRule>
  </conditionalFormatting>
  <conditionalFormatting sqref="BD12:BK12">
    <cfRule type="expression" dxfId="44" priority="60">
      <formula>$BD$12=""</formula>
    </cfRule>
  </conditionalFormatting>
  <conditionalFormatting sqref="BD14:CJ14">
    <cfRule type="expression" dxfId="43" priority="46" stopIfTrue="1">
      <formula>$BD$14=""</formula>
    </cfRule>
  </conditionalFormatting>
  <conditionalFormatting sqref="BD15:CJ15">
    <cfRule type="expression" dxfId="42" priority="45" stopIfTrue="1">
      <formula>$BD$15=""</formula>
    </cfRule>
  </conditionalFormatting>
  <conditionalFormatting sqref="BD18:CJ18">
    <cfRule type="expression" dxfId="41" priority="22">
      <formula>$BD$18=""</formula>
    </cfRule>
  </conditionalFormatting>
  <conditionalFormatting sqref="BD19:CJ19">
    <cfRule type="expression" dxfId="40" priority="21">
      <formula>$BD$19=""</formula>
    </cfRule>
  </conditionalFormatting>
  <conditionalFormatting sqref="BD20:CJ20">
    <cfRule type="expression" dxfId="39" priority="20">
      <formula>$BD$20=""</formula>
    </cfRule>
  </conditionalFormatting>
  <conditionalFormatting sqref="BD21:CJ21">
    <cfRule type="expression" dxfId="38" priority="19">
      <formula>$BD$21=""</formula>
    </cfRule>
  </conditionalFormatting>
  <conditionalFormatting sqref="BD13:CL13">
    <cfRule type="expression" dxfId="37" priority="57" stopIfTrue="1">
      <formula>$BL$12=""</formula>
    </cfRule>
  </conditionalFormatting>
  <conditionalFormatting sqref="BH16:BK16">
    <cfRule type="expression" dxfId="36" priority="27" stopIfTrue="1">
      <formula>$BH$16=""</formula>
    </cfRule>
  </conditionalFormatting>
  <conditionalFormatting sqref="BK11:BO11">
    <cfRule type="expression" dxfId="35" priority="47">
      <formula>$BK$11=""</formula>
    </cfRule>
  </conditionalFormatting>
  <conditionalFormatting sqref="BL77:BO77">
    <cfRule type="expression" dxfId="34" priority="4">
      <formula>$BL$77=""</formula>
    </cfRule>
  </conditionalFormatting>
  <conditionalFormatting sqref="BL12:CL12">
    <cfRule type="expression" dxfId="33" priority="59">
      <formula>$BL$12=""</formula>
    </cfRule>
  </conditionalFormatting>
  <conditionalFormatting sqref="BN65:BR65">
    <cfRule type="expression" dxfId="32" priority="52" stopIfTrue="1">
      <formula>$BN$65=""</formula>
    </cfRule>
  </conditionalFormatting>
  <conditionalFormatting sqref="BO16:BR16">
    <cfRule type="expression" dxfId="31" priority="43" stopIfTrue="1">
      <formula>$BO$16=""</formula>
    </cfRule>
  </conditionalFormatting>
  <conditionalFormatting sqref="BU77:BY77">
    <cfRule type="expression" dxfId="30" priority="8" stopIfTrue="1">
      <formula>$BU$77=""</formula>
    </cfRule>
  </conditionalFormatting>
  <conditionalFormatting sqref="BV5:BY5">
    <cfRule type="expression" dxfId="29" priority="11">
      <formula>$BV$5=""</formula>
    </cfRule>
  </conditionalFormatting>
  <conditionalFormatting sqref="BV16:BY16">
    <cfRule type="expression" dxfId="28" priority="42">
      <formula>$BV$16=""</formula>
    </cfRule>
  </conditionalFormatting>
  <conditionalFormatting sqref="CB5:CE5">
    <cfRule type="expression" dxfId="27" priority="10">
      <formula>$CB$5=""</formula>
    </cfRule>
  </conditionalFormatting>
  <conditionalFormatting sqref="CD77:CH77">
    <cfRule type="expression" dxfId="26" priority="7" stopIfTrue="1">
      <formula>$CD$77=""</formula>
    </cfRule>
  </conditionalFormatting>
  <conditionalFormatting sqref="CE65:CI65">
    <cfRule type="expression" dxfId="25" priority="51" stopIfTrue="1">
      <formula>$CE$65=""</formula>
    </cfRule>
  </conditionalFormatting>
  <conditionalFormatting sqref="CH5:CK5">
    <cfRule type="expression" dxfId="24" priority="9">
      <formula>$CH$5=""</formula>
    </cfRule>
  </conditionalFormatting>
  <dataValidations count="15">
    <dataValidation type="textLength" imeMode="disabled" operator="equal" allowBlank="1" showInputMessage="1" showErrorMessage="1" error="入力された桁数が不正です。_x000a_3ケタで再度入力してください。" sqref="O62:X62 O84:X84 BD24:BH24 BD11:BH11" xr:uid="{00000000-0002-0000-0000-000000000000}">
      <formula1>3</formula1>
    </dataValidation>
    <dataValidation type="list" imeMode="disabled" allowBlank="1" showInputMessage="1" showErrorMessage="1" sqref="AM77 CH77" xr:uid="{00000000-0002-0000-0000-000001000000}">
      <formula1>"1,2,3,4,5,6,7,8,9,10,11,12,13,14,15,16,17,18,19,20,21,22,23,24,25,26,27,28,29,30,31"</formula1>
    </dataValidation>
    <dataValidation type="textLength" imeMode="disabled" operator="equal" allowBlank="1" showInputMessage="1" showErrorMessage="1" error="入力された桁数が不正です。_x000a_4ケタで再度入力してください。" sqref="AB62:AK62 AB84:AK84 BK24:BO24 BK11:BO11" xr:uid="{00000000-0002-0000-0000-000002000000}">
      <formula1>4</formula1>
    </dataValidation>
    <dataValidation imeMode="disabled" allowBlank="1" showInputMessage="1" showErrorMessage="1" sqref="Y72:BO72 BD83:BR83 BU83:CN83 N86:V87 Y86:AG87 AJ86:AR87 BG86:BO87 BR86:CA87 CD86:CN87 L65:W65 BN65:BR65 CE65:CI65 BD55:BR55 BU55:CN55 N55:V56 Y55:AG56 AJ55:AR56 BF56:BN56 BQ56:BZ56 CC56:CN56" xr:uid="{00000000-0002-0000-0000-00000B000000}"/>
    <dataValidation type="list" allowBlank="1" showInputMessage="1" showErrorMessage="1" sqref="AJ61:AL61 AC66:AE66 L66:N66 L61:N61 AC70:AE70 L70:N70" xr:uid="{00000000-0002-0000-0000-00000C000000}">
      <formula1>"□,■"</formula1>
    </dataValidation>
    <dataValidation imeMode="hiragana" allowBlank="1" showInputMessage="1" showErrorMessage="1" sqref="BD14:CJ14" xr:uid="{00000000-0002-0000-0000-00000D000000}"/>
    <dataValidation imeMode="disabled" allowBlank="1" showErrorMessage="1" prompt="※常時居住していない住戸、法人所有の住戸、事務所等との併用住戸、賃貸住宅は補助対象から除くこと。（また、複数住戸を所有する場合は、居住している1住戸のみ補助対象）" sqref="AT65:BB65" xr:uid="{00000000-0002-0000-0000-000010000000}"/>
    <dataValidation type="textLength" imeMode="disabled" operator="equal" allowBlank="1" showInputMessage="1" showErrorMessage="1" error="西暦4桁で記入してください。" prompt="西暦で数字4桁を入力してください。" sqref="BH16:BK16" xr:uid="{FDF6B07A-ED5C-48CE-9CB0-DF5D7DB76D9A}">
      <formula1>4</formula1>
    </dataValidation>
    <dataValidation type="list" allowBlank="1" showInputMessage="1" showErrorMessage="1" sqref="AD77 BY77" xr:uid="{2828257D-F968-439B-A74B-D78795667AED}">
      <formula1>"1,2,3,4,5,6,7,8,9,10,11,12"</formula1>
    </dataValidation>
    <dataValidation imeMode="off" allowBlank="1" showInputMessage="1" showErrorMessage="1" sqref="BO3" xr:uid="{339331A6-FB1C-48FF-884C-5AF3113BFCF6}"/>
    <dataValidation type="whole" imeMode="disabled" operator="greaterThan" allowBlank="1" showInputMessage="1" showErrorMessage="1" sqref="BV5:BY5 R77:U77 BL77:BO77" xr:uid="{C50A5843-0AD0-4CF2-92AF-31E6030BF236}">
      <formula1>0</formula1>
    </dataValidation>
    <dataValidation type="whole" imeMode="disabled" allowBlank="1" showInputMessage="1" showErrorMessage="1" error="1から12までの半角数字を入力してください" sqref="CB5:CE5 BO16:BR16 Z77:AC77 BU77:BX77" xr:uid="{D9002162-A0B0-44A6-B072-6571377E7448}">
      <formula1>1</formula1>
      <formula2>12</formula2>
    </dataValidation>
    <dataValidation type="whole" imeMode="disabled" allowBlank="1" showInputMessage="1" showErrorMessage="1" error="1から31までの半角数字を入力してください" sqref="CH5:CK5 BV16:BY16 AI77:AL77 CD77:CG77" xr:uid="{C5B37A16-9FF2-4645-854F-EB7A80BFD957}">
      <formula1>1</formula1>
      <formula2>31</formula2>
    </dataValidation>
    <dataValidation type="custom" imeMode="disabled" allowBlank="1" showInputMessage="1" showErrorMessage="1" error="C233で始まる英数半角7桁を入力してください。" sqref="BO2:CL2" xr:uid="{9A2D28AF-449B-454B-A70F-4C2544A1A38E}">
      <formula1>AND(LEN($BO$2)=7,LEFT($BO$2,4)="C233")</formula1>
    </dataValidation>
    <dataValidation allowBlank="1" showInputMessage="1" showErrorMessage="1" prompt="セル内改行せずに入力してください。" sqref="BD15:CJ15" xr:uid="{C538D3A7-434C-42E2-B8E4-6678C8ECD15C}"/>
  </dataValidations>
  <printOptions horizontalCentered="1"/>
  <pageMargins left="0.27559055118110237" right="0.27559055118110237" top="0.27559055118110237" bottom="0.19685039370078741" header="0.39370078740157483" footer="3.937007874015748E-2"/>
  <pageSetup paperSize="9" scale="55" orientation="portrait" r:id="rId1"/>
  <headerFooter alignWithMargins="0"/>
  <rowBreaks count="2" manualBreakCount="2">
    <brk id="48" max="91" man="1"/>
    <brk id="92" max="9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E42"/>
  <sheetViews>
    <sheetView showGridLines="0" view="pageBreakPreview" zoomScale="55" zoomScaleNormal="100" zoomScaleSheetLayoutView="55" workbookViewId="0">
      <selection activeCell="L5" sqref="L5:U5"/>
    </sheetView>
  </sheetViews>
  <sheetFormatPr defaultColWidth="9" defaultRowHeight="13" x14ac:dyDescent="0.2"/>
  <cols>
    <col min="1" max="1" width="3.6328125" style="1" customWidth="1"/>
    <col min="2" max="10" width="3.453125" style="1" customWidth="1"/>
    <col min="11" max="11" width="6.08984375" style="1" customWidth="1"/>
    <col min="12" max="12" width="4.90625" style="1" customWidth="1"/>
    <col min="13" max="19" width="3.453125" style="1" customWidth="1"/>
    <col min="20" max="20" width="5.453125" style="1" customWidth="1"/>
    <col min="21" max="35" width="3.453125" style="1" customWidth="1"/>
    <col min="36" max="38" width="3.453125" style="4" customWidth="1"/>
    <col min="39" max="46" width="3.453125" style="158" customWidth="1"/>
    <col min="47" max="55" width="3.453125" style="1" customWidth="1"/>
    <col min="56" max="85" width="3.36328125" style="1" customWidth="1"/>
    <col min="86" max="16384" width="9" style="1"/>
  </cols>
  <sheetData>
    <row r="1" spans="1:57" ht="18.75" customHeight="1" x14ac:dyDescent="0.2">
      <c r="A1" s="231" t="s">
        <v>133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32"/>
      <c r="AF1" s="2"/>
      <c r="AG1" s="2"/>
      <c r="AH1" s="236" t="str">
        <f>'様式第1｜交付申請書'!$BM$2</f>
        <v>事業番号</v>
      </c>
      <c r="AI1" s="8"/>
      <c r="AJ1" s="724" t="str">
        <f>'様式第1｜交付申請書'!$BO$2&amp;""</f>
        <v/>
      </c>
      <c r="AK1" s="724"/>
      <c r="AL1" s="724"/>
      <c r="AM1" s="724"/>
      <c r="AN1" s="724"/>
      <c r="AO1" s="724"/>
      <c r="AP1" s="724"/>
      <c r="AQ1" s="724"/>
      <c r="AR1" s="724"/>
      <c r="AS1" s="724"/>
      <c r="AT1" s="724"/>
      <c r="AU1" s="724"/>
      <c r="AV1" s="724"/>
      <c r="AW1" s="724"/>
      <c r="AX1" s="724"/>
      <c r="AY1" s="724"/>
      <c r="AZ1" s="724"/>
      <c r="BA1" s="724"/>
      <c r="BB1" s="724"/>
      <c r="BC1" s="128"/>
    </row>
    <row r="2" spans="1:57" s="20" customFormat="1" ht="18.75" customHeight="1" x14ac:dyDescent="0.2">
      <c r="B2" s="33"/>
      <c r="C2" s="33"/>
      <c r="AE2" s="232"/>
      <c r="AH2" s="236" t="str">
        <f>'様式第1｜交付申請書'!$BM$3</f>
        <v>申請者名</v>
      </c>
      <c r="AI2" s="34"/>
      <c r="AJ2" s="724" t="str">
        <f>'様式第1｜交付申請書'!$BO$3&amp;""</f>
        <v/>
      </c>
      <c r="AK2" s="724"/>
      <c r="AL2" s="724"/>
      <c r="AM2" s="724"/>
      <c r="AN2" s="724"/>
      <c r="AO2" s="724"/>
      <c r="AP2" s="724"/>
      <c r="AQ2" s="724"/>
      <c r="AR2" s="724"/>
      <c r="AS2" s="724"/>
      <c r="AT2" s="724"/>
      <c r="AU2" s="724"/>
      <c r="AV2" s="724"/>
      <c r="AW2" s="724"/>
      <c r="AX2" s="724"/>
      <c r="AY2" s="724"/>
      <c r="AZ2" s="724"/>
      <c r="BA2" s="724"/>
      <c r="BB2" s="724"/>
      <c r="BC2" s="233" t="str">
        <f>IF(OR('様式第1｜交付申請書'!BD15&lt;&gt;"",'様式第1｜交付申請書'!AJ55&lt;&gt;""),'様式第1｜交付申請書'!BD15&amp;RIGHT(TRIM('様式第1｜交付申請書'!N55&amp;'様式第1｜交付申請書'!Y55&amp;'様式第1｜交付申請書'!AJ55),4),"")</f>
        <v/>
      </c>
    </row>
    <row r="3" spans="1:57" ht="30" customHeight="1" x14ac:dyDescent="0.2">
      <c r="A3" s="728" t="s">
        <v>64</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c r="AM3" s="728"/>
      <c r="AN3" s="728"/>
      <c r="AO3" s="728"/>
      <c r="AP3" s="728"/>
      <c r="AQ3" s="728"/>
      <c r="AR3" s="728"/>
      <c r="AS3" s="728"/>
      <c r="AT3" s="728"/>
      <c r="AU3" s="728"/>
      <c r="AV3" s="728"/>
      <c r="AW3" s="728"/>
      <c r="AX3" s="728"/>
      <c r="AY3" s="728"/>
      <c r="AZ3" s="728"/>
      <c r="BA3" s="728"/>
      <c r="BB3" s="728"/>
      <c r="BC3" s="728"/>
    </row>
    <row r="4" spans="1:57" s="39" customFormat="1" ht="34.5" customHeight="1" x14ac:dyDescent="0.2">
      <c r="B4" s="129" t="s">
        <v>65</v>
      </c>
      <c r="C4" s="130"/>
      <c r="D4" s="131"/>
      <c r="E4" s="131"/>
      <c r="F4" s="131"/>
      <c r="G4" s="131"/>
      <c r="H4" s="131"/>
      <c r="I4" s="131"/>
      <c r="J4" s="131"/>
      <c r="K4" s="132"/>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0"/>
      <c r="BB4" s="133"/>
      <c r="BC4" s="133"/>
      <c r="BD4" s="134"/>
      <c r="BE4" s="134"/>
    </row>
    <row r="5" spans="1:57" s="39" customFormat="1" ht="62.25" customHeight="1" x14ac:dyDescent="0.2">
      <c r="A5" s="165"/>
      <c r="B5" s="727" t="s">
        <v>112</v>
      </c>
      <c r="C5" s="727"/>
      <c r="D5" s="727"/>
      <c r="E5" s="727"/>
      <c r="F5" s="727"/>
      <c r="G5" s="727"/>
      <c r="H5" s="727"/>
      <c r="I5" s="727"/>
      <c r="J5" s="727"/>
      <c r="K5" s="727"/>
      <c r="L5" s="725"/>
      <c r="M5" s="725"/>
      <c r="N5" s="725"/>
      <c r="O5" s="725"/>
      <c r="P5" s="725"/>
      <c r="Q5" s="725"/>
      <c r="R5" s="725"/>
      <c r="S5" s="725"/>
      <c r="T5" s="725"/>
      <c r="U5" s="725"/>
      <c r="V5" s="134" t="s">
        <v>69</v>
      </c>
      <c r="W5" s="726" t="s">
        <v>157</v>
      </c>
      <c r="X5" s="726"/>
      <c r="Y5" s="726"/>
      <c r="Z5" s="726"/>
      <c r="AA5" s="726"/>
      <c r="AB5" s="726"/>
      <c r="AC5" s="726"/>
      <c r="AD5" s="726"/>
      <c r="AE5" s="726"/>
      <c r="AF5" s="726"/>
      <c r="AG5" s="726"/>
      <c r="AH5" s="726"/>
      <c r="AI5" s="726"/>
      <c r="AJ5" s="726"/>
      <c r="AK5" s="726"/>
      <c r="AL5" s="726"/>
      <c r="AM5" s="726"/>
      <c r="AN5" s="726"/>
      <c r="AO5" s="726"/>
      <c r="AP5" s="726"/>
      <c r="AQ5" s="726"/>
      <c r="AR5" s="726"/>
      <c r="AS5" s="726"/>
      <c r="AT5" s="726"/>
      <c r="AU5" s="726"/>
      <c r="AV5" s="726"/>
      <c r="AW5" s="726"/>
      <c r="AX5" s="726"/>
      <c r="AY5" s="726"/>
      <c r="AZ5" s="726"/>
      <c r="BA5" s="726"/>
      <c r="BB5" s="726"/>
      <c r="BC5" s="726"/>
      <c r="BD5" s="134"/>
      <c r="BE5" s="134"/>
    </row>
    <row r="6" spans="1:57" s="39" customFormat="1" ht="17" customHeight="1" x14ac:dyDescent="0.2">
      <c r="B6" s="136"/>
      <c r="C6" s="136"/>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6"/>
      <c r="BB6" s="134"/>
      <c r="BC6" s="134"/>
      <c r="BD6" s="134"/>
      <c r="BE6" s="134"/>
    </row>
    <row r="7" spans="1:57" s="39" customFormat="1" ht="34.5" customHeight="1" x14ac:dyDescent="0.2">
      <c r="B7" s="693" t="s">
        <v>86</v>
      </c>
      <c r="C7" s="693"/>
      <c r="D7" s="693"/>
      <c r="E7" s="693"/>
      <c r="F7" s="693"/>
      <c r="G7" s="693"/>
      <c r="H7" s="693"/>
      <c r="I7" s="693"/>
      <c r="J7" s="693"/>
      <c r="K7" s="134"/>
      <c r="L7" s="698" t="str">
        <f>IF('様式第1｜交付申請書'!L65="","",'様式第1｜交付申請書'!L65)</f>
        <v/>
      </c>
      <c r="M7" s="698"/>
      <c r="N7" s="698"/>
      <c r="O7" s="698"/>
      <c r="P7" s="699" t="s">
        <v>88</v>
      </c>
      <c r="Q7" s="699"/>
      <c r="R7" s="696" t="s">
        <v>204</v>
      </c>
      <c r="S7" s="697"/>
      <c r="T7" s="697"/>
      <c r="U7" s="697"/>
      <c r="V7" s="697"/>
      <c r="W7" s="697"/>
      <c r="X7" s="697"/>
      <c r="Y7" s="697"/>
      <c r="Z7" s="697"/>
      <c r="AA7" s="697"/>
      <c r="AB7" s="697"/>
      <c r="AC7" s="697"/>
      <c r="AD7" s="697"/>
      <c r="AE7" s="697"/>
      <c r="AF7" s="697"/>
      <c r="AG7" s="697"/>
      <c r="AH7" s="697"/>
      <c r="AI7" s="697"/>
      <c r="AJ7" s="697"/>
      <c r="AK7" s="697"/>
      <c r="AL7" s="697"/>
      <c r="AM7" s="697"/>
      <c r="AN7" s="697"/>
      <c r="AO7" s="697"/>
      <c r="AP7" s="697"/>
      <c r="AQ7" s="697"/>
      <c r="AR7" s="697"/>
      <c r="AS7" s="697"/>
      <c r="AT7" s="697"/>
      <c r="AU7" s="697"/>
      <c r="AV7" s="697"/>
      <c r="AW7" s="697"/>
      <c r="AX7" s="697"/>
      <c r="AY7" s="697"/>
      <c r="AZ7" s="697"/>
      <c r="BA7" s="697"/>
      <c r="BB7" s="697"/>
      <c r="BC7" s="697"/>
      <c r="BD7" s="134"/>
      <c r="BE7" s="134"/>
    </row>
    <row r="8" spans="1:57" s="39" customFormat="1" ht="13.5" customHeight="1" x14ac:dyDescent="0.2">
      <c r="B8" s="396"/>
      <c r="C8" s="396"/>
      <c r="D8" s="396"/>
      <c r="E8" s="396"/>
      <c r="F8" s="396"/>
      <c r="G8" s="396"/>
      <c r="H8" s="396"/>
      <c r="I8" s="396"/>
      <c r="J8" s="396"/>
      <c r="K8" s="134"/>
      <c r="L8" s="406"/>
      <c r="M8" s="406"/>
      <c r="N8" s="406"/>
      <c r="O8" s="406"/>
      <c r="P8" s="133"/>
      <c r="Q8" s="133"/>
      <c r="R8" s="397"/>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row>
    <row r="9" spans="1:57" s="39" customFormat="1" ht="34.5" customHeight="1" x14ac:dyDescent="0.2">
      <c r="B9" s="694" t="s">
        <v>87</v>
      </c>
      <c r="C9" s="694"/>
      <c r="D9" s="694"/>
      <c r="E9" s="694"/>
      <c r="F9" s="694"/>
      <c r="G9" s="694"/>
      <c r="H9" s="694"/>
      <c r="I9" s="694"/>
      <c r="J9" s="694"/>
      <c r="K9" s="134"/>
      <c r="L9" s="695" t="str">
        <f>IF('様式第1｜交付申請書'!AT65="","",'様式第1｜交付申請書'!AT65)</f>
        <v/>
      </c>
      <c r="M9" s="695"/>
      <c r="N9" s="695"/>
      <c r="O9" s="695"/>
      <c r="P9" s="699" t="s">
        <v>88</v>
      </c>
      <c r="Q9" s="699"/>
      <c r="R9" s="703" t="s">
        <v>205</v>
      </c>
      <c r="S9" s="703"/>
      <c r="T9" s="703"/>
      <c r="U9" s="703"/>
      <c r="V9" s="703"/>
      <c r="W9" s="703"/>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3"/>
      <c r="AY9" s="703"/>
      <c r="AZ9" s="703"/>
      <c r="BA9" s="703"/>
      <c r="BB9" s="703"/>
      <c r="BC9" s="703"/>
      <c r="BD9" s="134"/>
      <c r="BE9" s="134"/>
    </row>
    <row r="10" spans="1:57" s="39" customFormat="1" ht="22.5" customHeight="1" x14ac:dyDescent="0.2">
      <c r="B10" s="135"/>
      <c r="C10" s="135"/>
      <c r="D10" s="131"/>
      <c r="E10" s="131"/>
      <c r="F10" s="131"/>
      <c r="G10" s="131"/>
      <c r="H10" s="131"/>
      <c r="I10" s="131"/>
      <c r="J10" s="131"/>
      <c r="K10" s="134"/>
      <c r="L10" s="137"/>
      <c r="M10" s="137"/>
      <c r="N10" s="137"/>
      <c r="O10" s="137"/>
      <c r="P10" s="137"/>
      <c r="Q10" s="137"/>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702"/>
      <c r="BE10" s="702"/>
    </row>
    <row r="11" spans="1:57" s="39" customFormat="1" ht="43.5" customHeight="1" x14ac:dyDescent="0.2">
      <c r="B11" s="700" t="s">
        <v>142</v>
      </c>
      <c r="C11" s="700"/>
      <c r="D11" s="700"/>
      <c r="E11" s="700"/>
      <c r="F11" s="700"/>
      <c r="G11" s="700"/>
      <c r="H11" s="700"/>
      <c r="I11" s="700"/>
      <c r="J11" s="700"/>
      <c r="K11" s="134"/>
      <c r="L11" s="704"/>
      <c r="M11" s="704"/>
      <c r="N11" s="704"/>
      <c r="O11" s="704"/>
      <c r="P11" s="705" t="s">
        <v>101</v>
      </c>
      <c r="Q11" s="705"/>
      <c r="R11" s="701" t="s">
        <v>158</v>
      </c>
      <c r="S11" s="701"/>
      <c r="T11" s="701"/>
      <c r="U11" s="701"/>
      <c r="V11" s="701"/>
      <c r="W11" s="701"/>
      <c r="X11" s="701"/>
      <c r="Y11" s="701"/>
      <c r="Z11" s="701"/>
      <c r="AA11" s="701"/>
      <c r="AB11" s="701"/>
      <c r="AC11" s="701"/>
      <c r="AD11" s="701"/>
      <c r="AE11" s="701"/>
      <c r="AF11" s="701"/>
      <c r="AG11" s="701"/>
      <c r="AH11" s="701"/>
      <c r="AI11" s="701"/>
      <c r="AJ11" s="701"/>
      <c r="AK11" s="701"/>
      <c r="AL11" s="701"/>
      <c r="AM11" s="701"/>
      <c r="AN11" s="701"/>
      <c r="AO11" s="701"/>
      <c r="AP11" s="701"/>
      <c r="AQ11" s="701"/>
      <c r="AR11" s="701"/>
      <c r="AS11" s="701"/>
      <c r="AT11" s="701"/>
      <c r="AU11" s="701"/>
      <c r="AV11" s="701"/>
      <c r="AW11" s="701"/>
      <c r="AX11" s="701"/>
      <c r="AY11" s="701"/>
      <c r="AZ11" s="701"/>
      <c r="BA11" s="701"/>
      <c r="BB11" s="701"/>
      <c r="BC11" s="701"/>
      <c r="BD11" s="138"/>
      <c r="BE11" s="138"/>
    </row>
    <row r="12" spans="1:57" s="39" customFormat="1" ht="27.5" customHeight="1" x14ac:dyDescent="0.2">
      <c r="B12" s="436"/>
      <c r="C12" s="436"/>
      <c r="D12" s="436"/>
      <c r="E12" s="436"/>
      <c r="F12" s="436"/>
      <c r="G12" s="436"/>
      <c r="H12" s="436"/>
      <c r="I12" s="436"/>
      <c r="J12" s="436"/>
      <c r="K12" s="134"/>
      <c r="L12" s="439"/>
      <c r="M12" s="439"/>
      <c r="N12" s="439"/>
      <c r="O12" s="439"/>
      <c r="P12" s="139"/>
      <c r="Q12" s="139"/>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437"/>
      <c r="AT12" s="437"/>
      <c r="AU12" s="437"/>
      <c r="AV12" s="437"/>
      <c r="AW12" s="437"/>
      <c r="AX12" s="437"/>
      <c r="AY12" s="437"/>
      <c r="AZ12" s="437"/>
      <c r="BA12" s="437"/>
      <c r="BB12" s="437"/>
      <c r="BC12" s="437"/>
      <c r="BD12" s="138"/>
      <c r="BE12" s="138"/>
    </row>
    <row r="13" spans="1:57" s="39" customFormat="1" ht="34.5" customHeight="1" x14ac:dyDescent="0.2">
      <c r="B13" s="129" t="s">
        <v>123</v>
      </c>
      <c r="C13" s="132"/>
      <c r="D13" s="132"/>
      <c r="E13" s="132"/>
      <c r="F13" s="132"/>
      <c r="G13" s="132"/>
      <c r="H13" s="132"/>
      <c r="I13" s="132"/>
      <c r="J13" s="132"/>
      <c r="L13" s="134"/>
      <c r="M13" s="140"/>
      <c r="N13" s="140"/>
      <c r="O13" s="134"/>
      <c r="P13" s="134"/>
      <c r="Q13" s="134"/>
      <c r="R13" s="134"/>
      <c r="S13" s="134"/>
      <c r="T13" s="134"/>
      <c r="U13" s="134"/>
      <c r="V13" s="134"/>
      <c r="W13" s="134"/>
      <c r="X13" s="134"/>
      <c r="Y13" s="134"/>
      <c r="Z13" s="134"/>
      <c r="AA13" s="134"/>
      <c r="AB13" s="134"/>
      <c r="AC13" s="134"/>
      <c r="AD13" s="134"/>
      <c r="AE13" s="134"/>
      <c r="AF13" s="134"/>
      <c r="AG13" s="139"/>
      <c r="AH13" s="139"/>
      <c r="AI13" s="134"/>
      <c r="AJ13" s="139"/>
      <c r="AK13" s="139"/>
      <c r="AL13" s="139"/>
      <c r="AM13" s="139"/>
      <c r="AN13" s="139"/>
      <c r="AO13" s="139"/>
      <c r="AP13" s="139"/>
      <c r="AQ13" s="139"/>
      <c r="AR13" s="139"/>
      <c r="AS13" s="139"/>
      <c r="AT13" s="139"/>
      <c r="AU13" s="139"/>
      <c r="AV13" s="139"/>
      <c r="AW13" s="139"/>
      <c r="AX13" s="139"/>
      <c r="AY13" s="139"/>
      <c r="AZ13" s="139"/>
      <c r="BA13" s="139"/>
      <c r="BB13" s="139"/>
      <c r="BC13" s="139"/>
      <c r="BD13" s="134"/>
    </row>
    <row r="14" spans="1:57" s="39" customFormat="1" ht="34.5" customHeight="1" x14ac:dyDescent="0.2">
      <c r="B14" s="130"/>
      <c r="C14" s="132"/>
      <c r="D14" s="132"/>
      <c r="E14" s="132"/>
      <c r="F14" s="132"/>
      <c r="G14" s="132"/>
      <c r="H14" s="132"/>
      <c r="I14" s="132"/>
      <c r="J14" s="132"/>
      <c r="L14" s="706" t="s">
        <v>155</v>
      </c>
      <c r="M14" s="707"/>
      <c r="N14" s="707"/>
      <c r="O14" s="707"/>
      <c r="P14" s="707"/>
      <c r="Q14" s="707"/>
      <c r="R14" s="707"/>
      <c r="S14" s="707"/>
      <c r="T14" s="707"/>
      <c r="U14" s="707"/>
      <c r="V14" s="707"/>
      <c r="W14" s="707"/>
      <c r="X14" s="707"/>
      <c r="Y14" s="707"/>
      <c r="Z14" s="707"/>
      <c r="AA14" s="707"/>
      <c r="AB14" s="707"/>
      <c r="AC14" s="707"/>
      <c r="AD14" s="707"/>
      <c r="AE14" s="707"/>
      <c r="AF14" s="707"/>
      <c r="AG14" s="707"/>
      <c r="AH14" s="707"/>
      <c r="AI14" s="707"/>
      <c r="AJ14" s="707"/>
      <c r="AK14" s="707"/>
      <c r="AL14" s="707"/>
      <c r="AM14" s="707"/>
      <c r="AN14" s="707"/>
      <c r="AO14" s="707"/>
      <c r="AP14" s="707"/>
      <c r="AQ14" s="707"/>
      <c r="AR14" s="707"/>
      <c r="AS14" s="707"/>
      <c r="AT14" s="707"/>
      <c r="AU14" s="708"/>
      <c r="AV14" s="709" t="s">
        <v>8</v>
      </c>
      <c r="AW14" s="710"/>
      <c r="AX14" s="710"/>
      <c r="AY14" s="711"/>
      <c r="AZ14" s="139"/>
      <c r="BA14" s="139"/>
      <c r="BB14" s="139"/>
      <c r="BC14" s="139"/>
      <c r="BD14" s="134"/>
    </row>
    <row r="15" spans="1:57" s="39" customFormat="1" ht="22.5" customHeight="1" thickBot="1" x14ac:dyDescent="0.25">
      <c r="B15" s="130"/>
      <c r="C15" s="132"/>
      <c r="D15" s="132"/>
      <c r="E15" s="132"/>
      <c r="F15" s="132"/>
      <c r="G15" s="132"/>
      <c r="H15" s="132"/>
      <c r="I15" s="132"/>
      <c r="J15" s="132"/>
      <c r="L15" s="134"/>
      <c r="M15" s="140"/>
      <c r="N15" s="140"/>
      <c r="O15" s="134"/>
      <c r="P15" s="134"/>
      <c r="Q15" s="134"/>
      <c r="R15" s="134"/>
      <c r="S15" s="134"/>
      <c r="T15" s="134"/>
      <c r="U15" s="134"/>
      <c r="V15" s="134"/>
      <c r="W15" s="134"/>
      <c r="X15" s="134"/>
      <c r="Y15" s="134"/>
      <c r="Z15" s="134"/>
      <c r="AA15" s="134"/>
      <c r="AB15" s="134"/>
      <c r="AC15" s="134"/>
      <c r="AD15" s="134"/>
      <c r="AE15" s="134"/>
      <c r="AF15" s="134"/>
      <c r="AG15" s="139"/>
      <c r="AH15" s="139"/>
      <c r="AI15" s="134"/>
      <c r="AJ15" s="139"/>
      <c r="AK15" s="139"/>
      <c r="AL15" s="139"/>
      <c r="AM15" s="139"/>
      <c r="AN15" s="139"/>
      <c r="AO15" s="139"/>
      <c r="AP15" s="139"/>
      <c r="AQ15" s="139"/>
      <c r="AR15" s="139"/>
      <c r="AS15" s="139"/>
      <c r="AT15" s="139"/>
      <c r="AU15" s="139"/>
      <c r="AV15" s="139"/>
      <c r="AW15" s="139"/>
      <c r="AX15" s="139"/>
      <c r="AY15" s="139"/>
      <c r="AZ15" s="139"/>
      <c r="BA15" s="139"/>
      <c r="BB15" s="139"/>
      <c r="BC15" s="139"/>
      <c r="BD15" s="134"/>
    </row>
    <row r="16" spans="1:57" s="39" customFormat="1" ht="22.5" customHeight="1" x14ac:dyDescent="0.2">
      <c r="A16" s="141"/>
      <c r="B16" s="142"/>
      <c r="C16" s="143"/>
      <c r="D16" s="143"/>
      <c r="E16" s="143"/>
      <c r="F16" s="143"/>
      <c r="G16" s="143"/>
      <c r="H16" s="143"/>
      <c r="I16" s="143"/>
      <c r="J16" s="143"/>
      <c r="K16" s="141"/>
      <c r="L16" s="144"/>
      <c r="M16" s="145"/>
      <c r="N16" s="145"/>
      <c r="O16" s="144"/>
      <c r="P16" s="144"/>
      <c r="Q16" s="144"/>
      <c r="R16" s="144"/>
      <c r="S16" s="144"/>
      <c r="T16" s="144"/>
      <c r="U16" s="144"/>
      <c r="V16" s="144"/>
      <c r="W16" s="144"/>
      <c r="X16" s="144"/>
      <c r="Y16" s="144"/>
      <c r="Z16" s="144"/>
      <c r="AA16" s="144"/>
      <c r="AB16" s="144"/>
      <c r="AC16" s="144"/>
      <c r="AD16" s="144"/>
      <c r="AE16" s="144"/>
      <c r="AF16" s="144"/>
      <c r="AG16" s="146"/>
      <c r="AH16" s="146"/>
      <c r="AI16" s="144"/>
      <c r="AJ16" s="146"/>
      <c r="AK16" s="146"/>
      <c r="AL16" s="146"/>
      <c r="AM16" s="146"/>
      <c r="AN16" s="146"/>
      <c r="AO16" s="146"/>
      <c r="AP16" s="146"/>
      <c r="AQ16" s="146"/>
      <c r="AR16" s="146"/>
      <c r="AS16" s="146"/>
      <c r="AT16" s="146"/>
      <c r="AU16" s="146"/>
      <c r="AV16" s="146"/>
      <c r="AW16" s="146"/>
      <c r="AX16" s="146"/>
      <c r="AY16" s="146"/>
      <c r="AZ16" s="146"/>
      <c r="BA16" s="146"/>
      <c r="BB16" s="146"/>
      <c r="BC16" s="146"/>
      <c r="BD16" s="134"/>
    </row>
    <row r="17" spans="2:57" ht="21" x14ac:dyDescent="0.2">
      <c r="B17" s="129" t="s">
        <v>124</v>
      </c>
      <c r="C17" s="129"/>
      <c r="D17" s="131"/>
      <c r="E17" s="131"/>
      <c r="F17" s="131"/>
      <c r="G17" s="131"/>
      <c r="H17" s="131"/>
      <c r="I17" s="131"/>
      <c r="J17" s="131"/>
      <c r="K17" s="2"/>
      <c r="L17" s="2"/>
      <c r="M17" s="2"/>
      <c r="N17" s="2"/>
      <c r="O17" s="2"/>
      <c r="P17" s="2"/>
      <c r="Q17" s="2"/>
      <c r="R17" s="2"/>
      <c r="S17" s="2"/>
      <c r="T17" s="2"/>
      <c r="U17" s="2"/>
      <c r="V17" s="2"/>
      <c r="W17" s="2"/>
      <c r="X17" s="2"/>
      <c r="Y17" s="2"/>
      <c r="Z17" s="2"/>
      <c r="AA17" s="2"/>
      <c r="AB17" s="2"/>
      <c r="AC17" s="2"/>
      <c r="AD17" s="2"/>
      <c r="AE17" s="2"/>
      <c r="AF17" s="2"/>
      <c r="AG17" s="2"/>
      <c r="AH17" s="2"/>
      <c r="AI17" s="2"/>
      <c r="AJ17" s="5"/>
      <c r="AK17" s="5"/>
      <c r="AL17" s="5"/>
      <c r="AM17" s="147"/>
      <c r="AN17" s="147"/>
      <c r="AO17" s="147"/>
      <c r="AP17" s="147"/>
      <c r="AQ17" s="147"/>
      <c r="AR17" s="147"/>
      <c r="AS17" s="147"/>
      <c r="AT17" s="147"/>
      <c r="AU17" s="2"/>
      <c r="AV17" s="2"/>
      <c r="AW17" s="2"/>
      <c r="AX17" s="2"/>
      <c r="AY17" s="148"/>
      <c r="AZ17" s="148"/>
      <c r="BA17" s="148"/>
      <c r="BB17" s="148"/>
      <c r="BC17" s="148"/>
    </row>
    <row r="18" spans="2:57" ht="18" customHeight="1" x14ac:dyDescent="0.2">
      <c r="B18" s="38"/>
      <c r="C18" s="38" t="s">
        <v>159</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139"/>
      <c r="AK18" s="139"/>
      <c r="AL18" s="139"/>
      <c r="AM18" s="139"/>
      <c r="AN18" s="139"/>
      <c r="AO18" s="139"/>
      <c r="AP18" s="139"/>
      <c r="AQ18" s="139"/>
      <c r="AR18" s="139"/>
      <c r="AS18" s="139"/>
      <c r="AT18" s="139"/>
      <c r="AU18" s="139"/>
      <c r="AV18" s="139"/>
      <c r="AW18" s="139"/>
      <c r="AX18" s="139"/>
      <c r="AY18" s="139"/>
      <c r="AZ18" s="139"/>
      <c r="BA18" s="139"/>
      <c r="BB18" s="139"/>
      <c r="BE18" s="3"/>
    </row>
    <row r="19" spans="2:57" ht="22.5" customHeight="1" thickBot="1" x14ac:dyDescent="0.25">
      <c r="B19" s="149"/>
      <c r="C19" s="149"/>
      <c r="D19" s="149"/>
      <c r="E19" s="149"/>
      <c r="F19" s="149"/>
      <c r="G19" s="149"/>
      <c r="H19" s="149"/>
      <c r="I19" s="149"/>
      <c r="J19" s="149"/>
      <c r="K19" s="149"/>
      <c r="L19" s="149"/>
      <c r="M19" s="149"/>
      <c r="N19" s="149"/>
      <c r="O19" s="149"/>
      <c r="P19" s="149"/>
      <c r="Q19" s="149"/>
      <c r="R19" s="149"/>
      <c r="S19" s="150"/>
      <c r="T19" s="149"/>
      <c r="U19" s="150" t="s">
        <v>206</v>
      </c>
      <c r="V19" s="149"/>
      <c r="W19" s="149"/>
      <c r="X19" s="149"/>
      <c r="Y19" s="149"/>
      <c r="Z19" s="149"/>
      <c r="AA19" s="149"/>
      <c r="AB19" s="149"/>
      <c r="AC19" s="149"/>
      <c r="AD19" s="149"/>
      <c r="AE19" s="149"/>
      <c r="AF19" s="149"/>
      <c r="AG19" s="149"/>
      <c r="AH19" s="149"/>
      <c r="AI19" s="149"/>
      <c r="AJ19" s="151"/>
      <c r="AK19" s="151"/>
      <c r="AL19" s="150"/>
      <c r="AM19" s="152"/>
      <c r="AN19" s="152"/>
      <c r="AO19" s="152"/>
      <c r="AP19" s="152"/>
      <c r="AQ19" s="152"/>
      <c r="AR19" s="152"/>
      <c r="AS19" s="152"/>
      <c r="AT19" s="152"/>
      <c r="AU19" s="153"/>
      <c r="AV19" s="153"/>
      <c r="AW19" s="154"/>
      <c r="AX19" s="154"/>
      <c r="AY19" s="154"/>
      <c r="AZ19" s="154"/>
      <c r="BA19" s="154"/>
      <c r="BB19" s="154"/>
      <c r="BC19" s="154"/>
    </row>
    <row r="20" spans="2:57" ht="65.25" customHeight="1" thickBot="1" x14ac:dyDescent="0.25">
      <c r="B20" s="687" t="s">
        <v>202</v>
      </c>
      <c r="C20" s="688"/>
      <c r="D20" s="688"/>
      <c r="E20" s="688"/>
      <c r="F20" s="688"/>
      <c r="G20" s="688"/>
      <c r="H20" s="688"/>
      <c r="I20" s="688"/>
      <c r="J20" s="688"/>
      <c r="K20" s="688"/>
      <c r="L20" s="688"/>
      <c r="M20" s="688"/>
      <c r="N20" s="688"/>
      <c r="O20" s="688"/>
      <c r="P20" s="688"/>
      <c r="Q20" s="688"/>
      <c r="R20" s="688"/>
      <c r="S20" s="688"/>
      <c r="T20" s="689"/>
      <c r="U20" s="690" t="str">
        <f>IF(SUM(串刺用【先頭】:串刺用【末尾】!A150) &gt; 0, ROUNDDOWN(SUM(串刺用【先頭】:串刺用【末尾】!A150),-3),"")</f>
        <v/>
      </c>
      <c r="V20" s="690"/>
      <c r="W20" s="690"/>
      <c r="X20" s="690"/>
      <c r="Y20" s="690"/>
      <c r="Z20" s="690"/>
      <c r="AA20" s="690"/>
      <c r="AB20" s="690"/>
      <c r="AC20" s="690"/>
      <c r="AD20" s="690"/>
      <c r="AE20" s="690"/>
      <c r="AF20" s="690"/>
      <c r="AG20" s="690"/>
      <c r="AH20" s="690"/>
      <c r="AI20" s="690"/>
      <c r="AJ20" s="691" t="s">
        <v>68</v>
      </c>
      <c r="AK20" s="692"/>
      <c r="AL20" s="155"/>
      <c r="AM20" s="156"/>
      <c r="AN20" s="156"/>
      <c r="AO20" s="156"/>
      <c r="AP20" s="156"/>
      <c r="AQ20" s="156"/>
      <c r="AR20" s="156"/>
      <c r="AS20" s="156"/>
      <c r="AT20" s="156"/>
      <c r="AU20" s="686"/>
      <c r="AV20" s="686"/>
      <c r="AW20" s="157"/>
      <c r="AX20" s="157"/>
      <c r="AY20" s="157"/>
      <c r="AZ20" s="157"/>
      <c r="BA20" s="157"/>
      <c r="BB20" s="157"/>
      <c r="BC20" s="157"/>
    </row>
    <row r="21" spans="2:57" ht="20" customHeight="1" x14ac:dyDescent="0.2">
      <c r="B21" s="393"/>
      <c r="C21" s="393"/>
      <c r="D21" s="393"/>
      <c r="E21" s="393"/>
      <c r="F21" s="393"/>
      <c r="G21" s="393"/>
      <c r="H21" s="393"/>
      <c r="I21" s="393"/>
      <c r="J21" s="393"/>
      <c r="K21" s="393"/>
      <c r="L21" s="393"/>
      <c r="M21" s="393"/>
      <c r="N21" s="393"/>
      <c r="O21" s="393"/>
      <c r="P21" s="393"/>
      <c r="Q21" s="393"/>
      <c r="R21" s="393"/>
      <c r="S21" s="393"/>
      <c r="T21" s="393"/>
      <c r="U21" s="392"/>
      <c r="V21" s="392"/>
      <c r="W21" s="392"/>
      <c r="X21" s="392"/>
      <c r="Y21" s="392"/>
      <c r="Z21" s="392"/>
      <c r="AA21" s="392"/>
      <c r="AB21" s="392"/>
      <c r="AC21" s="392"/>
      <c r="AD21" s="392"/>
      <c r="AE21" s="392"/>
      <c r="AF21" s="392"/>
      <c r="AG21" s="392"/>
      <c r="AH21" s="392"/>
      <c r="AI21" s="392"/>
      <c r="AJ21" s="153"/>
      <c r="AK21" s="153"/>
      <c r="AL21" s="156"/>
      <c r="AM21" s="156"/>
      <c r="AN21" s="156"/>
      <c r="AO21" s="156"/>
      <c r="AP21" s="156"/>
      <c r="AQ21" s="156"/>
      <c r="AR21" s="156"/>
      <c r="AS21" s="156"/>
      <c r="AT21" s="156"/>
      <c r="AU21" s="153"/>
      <c r="AV21" s="153"/>
      <c r="AW21" s="157"/>
      <c r="AX21" s="157"/>
      <c r="AY21" s="157"/>
      <c r="AZ21" s="157"/>
      <c r="BA21" s="157"/>
      <c r="BB21" s="157"/>
      <c r="BC21" s="157"/>
    </row>
    <row r="22" spans="2:57" ht="24.75" customHeight="1" x14ac:dyDescent="0.2">
      <c r="B22" s="713" t="s">
        <v>183</v>
      </c>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713"/>
      <c r="AA22" s="713"/>
      <c r="AB22" s="713"/>
      <c r="AC22" s="713"/>
      <c r="AD22" s="713"/>
      <c r="AE22" s="713"/>
      <c r="AF22" s="713"/>
      <c r="AG22" s="713"/>
      <c r="AH22" s="713"/>
      <c r="AI22" s="713"/>
      <c r="AJ22" s="713"/>
      <c r="AK22" s="713"/>
      <c r="AL22" s="713"/>
      <c r="AM22" s="713"/>
      <c r="AN22" s="148"/>
      <c r="AO22" s="148"/>
      <c r="AP22" s="148"/>
      <c r="AQ22" s="148"/>
      <c r="AR22" s="148"/>
      <c r="AS22" s="148"/>
      <c r="AT22" s="148"/>
      <c r="AU22" s="148"/>
      <c r="AV22" s="148"/>
      <c r="AW22" s="148"/>
      <c r="AX22" s="148"/>
      <c r="AY22" s="192"/>
      <c r="AZ22" s="192"/>
      <c r="BA22" s="192"/>
      <c r="BB22" s="192"/>
      <c r="BC22" s="192"/>
    </row>
    <row r="23" spans="2:57" ht="18.75" customHeight="1" x14ac:dyDescent="0.2">
      <c r="B23" s="714" t="s">
        <v>191</v>
      </c>
      <c r="C23" s="714"/>
      <c r="D23" s="714"/>
      <c r="E23" s="714"/>
      <c r="F23" s="714"/>
      <c r="G23" s="714"/>
      <c r="H23" s="714"/>
      <c r="I23" s="714"/>
      <c r="J23" s="714"/>
      <c r="K23" s="714"/>
      <c r="L23" s="714"/>
      <c r="M23" s="714"/>
      <c r="N23" s="714"/>
      <c r="O23" s="714"/>
      <c r="P23" s="714"/>
      <c r="Q23" s="714"/>
      <c r="R23" s="714"/>
      <c r="S23" s="714"/>
      <c r="T23" s="714"/>
      <c r="U23" s="714"/>
      <c r="V23" s="714"/>
      <c r="W23" s="714"/>
      <c r="X23" s="714"/>
      <c r="Y23" s="714"/>
      <c r="Z23" s="714"/>
      <c r="AA23" s="714"/>
      <c r="AB23" s="714"/>
      <c r="AC23" s="714"/>
      <c r="AD23" s="714"/>
      <c r="AE23" s="714"/>
      <c r="AF23" s="714"/>
      <c r="AG23" s="714"/>
      <c r="AH23" s="714"/>
      <c r="AI23" s="714"/>
      <c r="AJ23" s="714"/>
      <c r="AK23" s="714"/>
      <c r="AL23" s="715"/>
      <c r="AM23" s="715"/>
      <c r="AN23" s="193"/>
      <c r="AO23" s="191"/>
      <c r="AP23" s="192"/>
      <c r="AQ23" s="194"/>
      <c r="AR23" s="194"/>
      <c r="AS23" s="1"/>
      <c r="AT23" s="1"/>
    </row>
    <row r="24" spans="2:57" s="2" customFormat="1" ht="30" customHeight="1" x14ac:dyDescent="0.2">
      <c r="B24" s="717" t="s">
        <v>8</v>
      </c>
      <c r="C24" s="718"/>
      <c r="D24" s="719" t="s">
        <v>152</v>
      </c>
      <c r="E24" s="719"/>
      <c r="F24" s="719"/>
      <c r="G24" s="719"/>
      <c r="H24" s="719"/>
      <c r="I24" s="719"/>
      <c r="J24" s="719"/>
      <c r="K24" s="719"/>
      <c r="L24" s="719"/>
      <c r="M24" s="719"/>
      <c r="N24" s="719"/>
      <c r="O24" s="719"/>
      <c r="P24" s="719"/>
      <c r="Q24" s="719"/>
      <c r="R24" s="719"/>
      <c r="S24" s="719"/>
      <c r="T24" s="719"/>
      <c r="U24" s="719"/>
      <c r="V24" s="719"/>
      <c r="W24" s="719"/>
      <c r="X24" s="719"/>
      <c r="Y24" s="719"/>
      <c r="Z24" s="719"/>
      <c r="AA24" s="719"/>
      <c r="AB24" s="719"/>
      <c r="AC24" s="719"/>
      <c r="AD24" s="719"/>
      <c r="AE24" s="719"/>
      <c r="AF24" s="719"/>
      <c r="AG24" s="719"/>
      <c r="AH24" s="719"/>
      <c r="AI24" s="719"/>
      <c r="AJ24" s="719"/>
      <c r="AK24" s="219"/>
      <c r="AL24" s="220"/>
      <c r="AM24" s="195"/>
      <c r="AN24" s="195"/>
      <c r="AO24" s="195"/>
      <c r="AP24" s="195"/>
      <c r="AQ24" s="195"/>
      <c r="AR24" s="195"/>
      <c r="AS24" s="195"/>
      <c r="AT24" s="195"/>
      <c r="AU24" s="195"/>
      <c r="AV24" s="195"/>
      <c r="AW24" s="195"/>
      <c r="AX24" s="195"/>
      <c r="AY24" s="195"/>
      <c r="AZ24" s="195"/>
      <c r="BA24" s="195"/>
      <c r="BB24" s="195"/>
      <c r="BC24" s="195"/>
    </row>
    <row r="25" spans="2:57" s="2" customFormat="1" ht="30" customHeight="1" x14ac:dyDescent="0.2">
      <c r="B25" s="720" t="s">
        <v>8</v>
      </c>
      <c r="C25" s="721"/>
      <c r="D25" s="722" t="s">
        <v>153</v>
      </c>
      <c r="E25" s="722"/>
      <c r="F25" s="722"/>
      <c r="G25" s="722"/>
      <c r="H25" s="722"/>
      <c r="I25" s="722"/>
      <c r="J25" s="722"/>
      <c r="K25" s="722"/>
      <c r="L25" s="722"/>
      <c r="M25" s="722"/>
      <c r="N25" s="722"/>
      <c r="O25" s="722"/>
      <c r="P25" s="722"/>
      <c r="Q25" s="722"/>
      <c r="R25" s="722"/>
      <c r="S25" s="722"/>
      <c r="T25" s="722"/>
      <c r="U25" s="722"/>
      <c r="V25" s="722"/>
      <c r="W25" s="722"/>
      <c r="X25" s="722"/>
      <c r="Y25" s="722"/>
      <c r="Z25" s="722"/>
      <c r="AA25" s="722"/>
      <c r="AB25" s="722"/>
      <c r="AC25" s="722"/>
      <c r="AD25" s="722"/>
      <c r="AE25" s="722"/>
      <c r="AF25" s="722"/>
      <c r="AG25" s="722"/>
      <c r="AH25" s="722"/>
      <c r="AI25" s="722"/>
      <c r="AJ25" s="722"/>
      <c r="AK25" s="221"/>
      <c r="AL25" s="222"/>
      <c r="AM25" s="223"/>
      <c r="AN25" s="195"/>
      <c r="AO25" s="195"/>
      <c r="AP25" s="195"/>
      <c r="AQ25" s="195"/>
      <c r="AR25" s="195"/>
      <c r="AS25" s="195"/>
      <c r="AT25" s="195"/>
      <c r="AU25" s="195"/>
      <c r="AV25" s="195"/>
      <c r="AW25" s="195"/>
      <c r="AX25" s="195"/>
      <c r="AY25" s="195"/>
      <c r="AZ25" s="195"/>
      <c r="BA25" s="195"/>
      <c r="BB25" s="195"/>
      <c r="BC25" s="195"/>
    </row>
    <row r="26" spans="2:57" s="2" customFormat="1" ht="26.25" customHeight="1" x14ac:dyDescent="0.2">
      <c r="B26" s="224"/>
      <c r="C26" s="218"/>
      <c r="D26" s="723" t="s">
        <v>154</v>
      </c>
      <c r="E26" s="723"/>
      <c r="F26" s="723"/>
      <c r="G26" s="723"/>
      <c r="H26" s="723"/>
      <c r="I26" s="723"/>
      <c r="J26" s="723"/>
      <c r="K26" s="723"/>
      <c r="L26" s="723"/>
      <c r="M26" s="723"/>
      <c r="N26" s="723"/>
      <c r="O26" s="723"/>
      <c r="P26" s="723"/>
      <c r="Q26" s="723"/>
      <c r="R26" s="723"/>
      <c r="S26" s="723"/>
      <c r="T26" s="723"/>
      <c r="U26" s="723"/>
      <c r="V26" s="723"/>
      <c r="W26" s="723"/>
      <c r="X26" s="723"/>
      <c r="Y26" s="723"/>
      <c r="Z26" s="723"/>
      <c r="AA26" s="723"/>
      <c r="AB26" s="723"/>
      <c r="AC26" s="723"/>
      <c r="AD26" s="723"/>
      <c r="AE26" s="723"/>
      <c r="AF26" s="723"/>
      <c r="AG26" s="723"/>
      <c r="AH26" s="723"/>
      <c r="AI26" s="723"/>
      <c r="AJ26" s="723"/>
      <c r="AK26" s="39"/>
      <c r="AL26" s="225"/>
      <c r="AM26" s="39"/>
      <c r="AN26" s="195"/>
      <c r="AO26" s="195"/>
      <c r="AP26" s="195"/>
      <c r="AQ26" s="195"/>
      <c r="AR26" s="195"/>
      <c r="AS26" s="195"/>
      <c r="AT26" s="195"/>
      <c r="AU26" s="195"/>
      <c r="AV26" s="195"/>
      <c r="AW26" s="195"/>
      <c r="AX26" s="195"/>
      <c r="AY26" s="195"/>
      <c r="AZ26" s="195"/>
      <c r="BA26" s="195"/>
      <c r="BB26" s="195"/>
      <c r="BC26" s="195"/>
    </row>
    <row r="27" spans="2:57" s="2" customFormat="1" ht="30" customHeight="1" x14ac:dyDescent="0.2">
      <c r="B27" s="373"/>
      <c r="C27" s="374"/>
      <c r="D27" s="716" t="s">
        <v>143</v>
      </c>
      <c r="E27" s="716"/>
      <c r="F27" s="716"/>
      <c r="G27" s="716"/>
      <c r="H27" s="716"/>
      <c r="I27" s="716"/>
      <c r="J27" s="716"/>
      <c r="K27" s="716"/>
      <c r="L27" s="716"/>
      <c r="M27" s="716"/>
      <c r="N27" s="716"/>
      <c r="O27" s="716"/>
      <c r="P27" s="716"/>
      <c r="Q27" s="716"/>
      <c r="R27" s="716"/>
      <c r="S27" s="716"/>
      <c r="T27" s="716"/>
      <c r="U27" s="716"/>
      <c r="V27" s="716"/>
      <c r="W27" s="716"/>
      <c r="X27" s="716"/>
      <c r="Y27" s="716"/>
      <c r="Z27" s="716"/>
      <c r="AA27" s="716"/>
      <c r="AB27" s="716"/>
      <c r="AC27" s="716"/>
      <c r="AD27" s="716"/>
      <c r="AE27" s="716"/>
      <c r="AF27" s="716"/>
      <c r="AG27" s="716"/>
      <c r="AH27" s="716"/>
      <c r="AI27" s="716"/>
      <c r="AJ27" s="716"/>
      <c r="AK27" s="375"/>
      <c r="AL27" s="39"/>
      <c r="AM27" s="39"/>
      <c r="AN27" s="5"/>
      <c r="AO27" s="196"/>
      <c r="AP27" s="196"/>
      <c r="AQ27" s="196"/>
      <c r="AR27" s="196"/>
      <c r="AS27" s="196"/>
      <c r="AT27" s="196"/>
      <c r="AU27" s="196"/>
      <c r="AV27" s="196"/>
    </row>
    <row r="28" spans="2:57" ht="24" customHeight="1" thickBot="1" x14ac:dyDescent="0.25">
      <c r="B28" s="149"/>
      <c r="C28" s="149"/>
      <c r="D28" s="149"/>
      <c r="E28" s="149"/>
      <c r="F28" s="149"/>
      <c r="G28" s="190"/>
      <c r="H28" s="191"/>
      <c r="I28" s="190"/>
      <c r="J28" s="190"/>
      <c r="K28" s="190"/>
      <c r="L28" s="190"/>
      <c r="M28" s="190"/>
      <c r="N28" s="190"/>
      <c r="O28" s="190"/>
      <c r="P28" s="190"/>
      <c r="Q28" s="190"/>
      <c r="R28" s="190"/>
      <c r="S28" s="190"/>
      <c r="T28" s="190"/>
      <c r="U28" s="190"/>
      <c r="V28" s="190"/>
      <c r="W28" s="149"/>
      <c r="X28" s="149"/>
      <c r="Y28" s="149"/>
      <c r="Z28" s="149"/>
      <c r="AA28" s="149"/>
      <c r="AB28" s="149"/>
      <c r="AC28" s="149"/>
      <c r="AD28" s="149"/>
      <c r="AE28" s="149"/>
      <c r="AF28" s="149"/>
      <c r="AG28" s="149"/>
      <c r="AH28" s="149"/>
      <c r="AI28" s="149"/>
      <c r="AJ28" s="149"/>
      <c r="AK28" s="149"/>
      <c r="AL28" s="192"/>
      <c r="AM28" s="192"/>
      <c r="AN28" s="148"/>
      <c r="AO28" s="148"/>
      <c r="AP28" s="148"/>
      <c r="AQ28" s="148"/>
      <c r="AR28" s="148"/>
      <c r="AS28" s="148"/>
      <c r="AT28" s="148"/>
      <c r="AU28" s="148"/>
      <c r="AV28" s="148"/>
      <c r="AW28" s="148"/>
      <c r="AX28" s="148"/>
      <c r="AY28" s="192"/>
      <c r="AZ28" s="192"/>
      <c r="BA28" s="192"/>
      <c r="BB28" s="192"/>
      <c r="BC28" s="192"/>
    </row>
    <row r="29" spans="2:57" ht="65.25" customHeight="1" thickBot="1" x14ac:dyDescent="0.25">
      <c r="B29" s="687" t="s">
        <v>197</v>
      </c>
      <c r="C29" s="688"/>
      <c r="D29" s="688"/>
      <c r="E29" s="688"/>
      <c r="F29" s="688"/>
      <c r="G29" s="688"/>
      <c r="H29" s="688"/>
      <c r="I29" s="688"/>
      <c r="J29" s="688"/>
      <c r="K29" s="688"/>
      <c r="L29" s="688"/>
      <c r="M29" s="688"/>
      <c r="N29" s="688"/>
      <c r="O29" s="688"/>
      <c r="P29" s="688"/>
      <c r="Q29" s="688"/>
      <c r="R29" s="688"/>
      <c r="S29" s="688"/>
      <c r="T29" s="689"/>
      <c r="U29" s="690" t="str">
        <f>IF(L9="","",SUM(L9*150000+SUM(串刺用【先頭】:串刺用【末尾】!A151)*50000))</f>
        <v/>
      </c>
      <c r="V29" s="690"/>
      <c r="W29" s="690"/>
      <c r="X29" s="690"/>
      <c r="Y29" s="690"/>
      <c r="Z29" s="690"/>
      <c r="AA29" s="690"/>
      <c r="AB29" s="690"/>
      <c r="AC29" s="690"/>
      <c r="AD29" s="690"/>
      <c r="AE29" s="690"/>
      <c r="AF29" s="690"/>
      <c r="AG29" s="690"/>
      <c r="AH29" s="690"/>
      <c r="AI29" s="690"/>
      <c r="AJ29" s="691" t="s">
        <v>68</v>
      </c>
      <c r="AK29" s="692"/>
      <c r="AL29" s="155"/>
      <c r="AM29" s="156"/>
      <c r="AN29" s="156"/>
      <c r="AO29" s="156"/>
      <c r="AP29" s="156"/>
      <c r="AQ29" s="156"/>
      <c r="AR29" s="156"/>
      <c r="AS29" s="156"/>
      <c r="AT29" s="156"/>
      <c r="AU29" s="686"/>
      <c r="AV29" s="686"/>
      <c r="AW29" s="157"/>
      <c r="AX29" s="157"/>
      <c r="AY29" s="157"/>
      <c r="AZ29" s="157"/>
      <c r="BA29" s="157"/>
      <c r="BB29" s="157"/>
      <c r="BC29" s="157"/>
    </row>
    <row r="30" spans="2:57" ht="20" customHeight="1" thickBot="1" x14ac:dyDescent="0.25">
      <c r="B30" s="393"/>
      <c r="C30" s="393"/>
      <c r="D30" s="393"/>
      <c r="E30" s="393"/>
      <c r="F30" s="393"/>
      <c r="G30" s="393"/>
      <c r="H30" s="393"/>
      <c r="I30" s="393"/>
      <c r="J30" s="393"/>
      <c r="K30" s="393"/>
      <c r="L30" s="393"/>
      <c r="M30" s="393"/>
      <c r="N30" s="393"/>
      <c r="O30" s="393"/>
      <c r="P30" s="393"/>
      <c r="Q30" s="393"/>
      <c r="R30" s="393"/>
      <c r="S30" s="393"/>
      <c r="T30" s="393"/>
      <c r="U30" s="392"/>
      <c r="V30" s="392"/>
      <c r="W30" s="392"/>
      <c r="X30" s="392"/>
      <c r="Y30" s="392"/>
      <c r="Z30" s="392"/>
      <c r="AA30" s="392"/>
      <c r="AB30" s="392"/>
      <c r="AC30" s="392"/>
      <c r="AD30" s="392"/>
      <c r="AE30" s="392"/>
      <c r="AF30" s="392"/>
      <c r="AG30" s="392"/>
      <c r="AH30" s="392"/>
      <c r="AI30" s="392"/>
      <c r="AJ30" s="153"/>
      <c r="AK30" s="153"/>
      <c r="AL30" s="156"/>
      <c r="AM30" s="156"/>
      <c r="AN30" s="156"/>
      <c r="AO30" s="156"/>
      <c r="AP30" s="156"/>
      <c r="AQ30" s="156"/>
      <c r="AR30" s="156"/>
      <c r="AS30" s="156"/>
      <c r="AT30" s="156"/>
      <c r="AU30" s="153"/>
      <c r="AV30" s="153"/>
      <c r="AW30" s="157"/>
      <c r="AX30" s="157"/>
      <c r="AY30" s="157"/>
      <c r="AZ30" s="157"/>
      <c r="BA30" s="157"/>
      <c r="BB30" s="157"/>
      <c r="BC30" s="157"/>
    </row>
    <row r="31" spans="2:57" ht="65.25" customHeight="1" thickBot="1" x14ac:dyDescent="0.25">
      <c r="B31" s="687" t="s">
        <v>198</v>
      </c>
      <c r="C31" s="688"/>
      <c r="D31" s="688"/>
      <c r="E31" s="688"/>
      <c r="F31" s="688"/>
      <c r="G31" s="688"/>
      <c r="H31" s="688"/>
      <c r="I31" s="688"/>
      <c r="J31" s="688"/>
      <c r="K31" s="688"/>
      <c r="L31" s="688"/>
      <c r="M31" s="688"/>
      <c r="N31" s="688"/>
      <c r="O31" s="688"/>
      <c r="P31" s="688"/>
      <c r="Q31" s="688"/>
      <c r="R31" s="688"/>
      <c r="S31" s="688"/>
      <c r="T31" s="689"/>
      <c r="U31" s="690" t="str">
        <f>IF(AND(U20&lt;&gt;"",U29&lt;&gt;""),U29-U20,"")</f>
        <v/>
      </c>
      <c r="V31" s="690"/>
      <c r="W31" s="690"/>
      <c r="X31" s="690"/>
      <c r="Y31" s="690"/>
      <c r="Z31" s="690"/>
      <c r="AA31" s="690"/>
      <c r="AB31" s="690"/>
      <c r="AC31" s="690"/>
      <c r="AD31" s="690"/>
      <c r="AE31" s="690"/>
      <c r="AF31" s="690"/>
      <c r="AG31" s="690"/>
      <c r="AH31" s="690"/>
      <c r="AI31" s="690"/>
      <c r="AJ31" s="691" t="s">
        <v>68</v>
      </c>
      <c r="AK31" s="692"/>
      <c r="AL31" s="155"/>
      <c r="AM31" s="156"/>
      <c r="AN31" s="156"/>
      <c r="AO31" s="156"/>
      <c r="AP31" s="156"/>
      <c r="AQ31" s="156"/>
      <c r="AR31" s="156"/>
      <c r="AS31" s="156"/>
      <c r="AT31" s="156"/>
      <c r="AU31" s="686"/>
      <c r="AV31" s="686"/>
      <c r="AW31" s="157"/>
      <c r="AX31" s="157"/>
      <c r="AY31" s="157"/>
      <c r="AZ31" s="157"/>
      <c r="BA31" s="157"/>
      <c r="BB31" s="157"/>
      <c r="BC31" s="157"/>
    </row>
    <row r="32" spans="2:57" ht="23" customHeight="1" thickBot="1" x14ac:dyDescent="0.25">
      <c r="B32" s="394"/>
      <c r="C32" s="394"/>
      <c r="D32" s="394"/>
      <c r="E32" s="394"/>
      <c r="F32" s="394"/>
      <c r="G32" s="394"/>
      <c r="H32" s="394"/>
      <c r="I32" s="394"/>
      <c r="J32" s="394"/>
      <c r="K32" s="394"/>
      <c r="L32" s="394"/>
      <c r="M32" s="394"/>
      <c r="N32" s="394"/>
      <c r="O32" s="394"/>
      <c r="P32" s="394"/>
      <c r="Q32" s="394"/>
      <c r="R32" s="394"/>
      <c r="S32" s="394"/>
      <c r="T32" s="394"/>
      <c r="U32" s="150" t="s">
        <v>201</v>
      </c>
      <c r="V32" s="391"/>
      <c r="W32" s="391"/>
      <c r="X32" s="391"/>
      <c r="Y32" s="391"/>
      <c r="Z32" s="391"/>
      <c r="AA32" s="391"/>
      <c r="AB32" s="391"/>
      <c r="AC32" s="391"/>
      <c r="AD32" s="391"/>
      <c r="AE32" s="391"/>
      <c r="AF32" s="391"/>
      <c r="AG32" s="391"/>
      <c r="AH32" s="391"/>
      <c r="AI32" s="391"/>
      <c r="AJ32" s="395"/>
      <c r="AK32" s="395"/>
      <c r="AL32" s="156"/>
      <c r="AM32" s="156"/>
      <c r="AN32" s="156"/>
      <c r="AO32" s="156"/>
      <c r="AP32" s="156"/>
      <c r="AQ32" s="156"/>
      <c r="AR32" s="156"/>
      <c r="AS32" s="156"/>
      <c r="AT32" s="156"/>
      <c r="AU32" s="153"/>
      <c r="AV32" s="153"/>
      <c r="AW32" s="157"/>
      <c r="AX32" s="157"/>
      <c r="AY32" s="157"/>
      <c r="AZ32" s="157"/>
      <c r="BA32" s="157"/>
      <c r="BB32" s="157"/>
      <c r="BC32" s="157"/>
    </row>
    <row r="33" spans="2:55" ht="65.25" customHeight="1" thickBot="1" x14ac:dyDescent="0.25">
      <c r="B33" s="687" t="s">
        <v>199</v>
      </c>
      <c r="C33" s="688"/>
      <c r="D33" s="688"/>
      <c r="E33" s="688"/>
      <c r="F33" s="688"/>
      <c r="G33" s="688"/>
      <c r="H33" s="688"/>
      <c r="I33" s="688"/>
      <c r="J33" s="688"/>
      <c r="K33" s="688"/>
      <c r="L33" s="688"/>
      <c r="M33" s="688"/>
      <c r="N33" s="688"/>
      <c r="O33" s="688"/>
      <c r="P33" s="688"/>
      <c r="Q33" s="688"/>
      <c r="R33" s="688"/>
      <c r="S33" s="688"/>
      <c r="T33" s="689"/>
      <c r="U33" s="690" t="str">
        <f>IF(SUM(串刺用【先頭】:串刺用【末尾】!A152) &gt; 0, SUM(串刺用【先頭】:串刺用【末尾】!A152), "")</f>
        <v/>
      </c>
      <c r="V33" s="690"/>
      <c r="W33" s="690"/>
      <c r="X33" s="690"/>
      <c r="Y33" s="690"/>
      <c r="Z33" s="690"/>
      <c r="AA33" s="690"/>
      <c r="AB33" s="690"/>
      <c r="AC33" s="690"/>
      <c r="AD33" s="690"/>
      <c r="AE33" s="690"/>
      <c r="AF33" s="690"/>
      <c r="AG33" s="690"/>
      <c r="AH33" s="690"/>
      <c r="AI33" s="690"/>
      <c r="AJ33" s="691" t="s">
        <v>68</v>
      </c>
      <c r="AK33" s="692"/>
      <c r="AL33" s="155"/>
      <c r="AM33" s="156"/>
      <c r="AN33" s="156"/>
      <c r="AO33" s="156"/>
      <c r="AP33" s="156"/>
      <c r="AQ33" s="156"/>
      <c r="AR33" s="156"/>
      <c r="AS33" s="156"/>
      <c r="AT33" s="156"/>
      <c r="AU33" s="686"/>
      <c r="AV33" s="686"/>
      <c r="AW33" s="157"/>
      <c r="AX33" s="157"/>
      <c r="AY33" s="157"/>
      <c r="AZ33" s="157"/>
      <c r="BA33" s="157"/>
      <c r="BB33" s="157"/>
      <c r="BC33" s="157"/>
    </row>
    <row r="34" spans="2:55" ht="20" customHeight="1" thickBot="1" x14ac:dyDescent="0.25">
      <c r="B34" s="393"/>
      <c r="C34" s="393"/>
      <c r="D34" s="393"/>
      <c r="E34" s="393"/>
      <c r="F34" s="393"/>
      <c r="G34" s="393"/>
      <c r="H34" s="393"/>
      <c r="I34" s="393"/>
      <c r="J34" s="393"/>
      <c r="K34" s="393"/>
      <c r="L34" s="393"/>
      <c r="M34" s="393"/>
      <c r="N34" s="393"/>
      <c r="O34" s="393"/>
      <c r="P34" s="393"/>
      <c r="Q34" s="393"/>
      <c r="R34" s="393"/>
      <c r="S34" s="393"/>
      <c r="T34" s="393"/>
      <c r="U34" s="392"/>
      <c r="V34" s="392"/>
      <c r="W34" s="392"/>
      <c r="X34" s="392"/>
      <c r="Y34" s="392"/>
      <c r="Z34" s="392"/>
      <c r="AA34" s="392"/>
      <c r="AB34" s="392"/>
      <c r="AC34" s="392"/>
      <c r="AD34" s="392"/>
      <c r="AE34" s="392"/>
      <c r="AF34" s="392"/>
      <c r="AG34" s="392"/>
      <c r="AH34" s="392"/>
      <c r="AI34" s="392"/>
      <c r="AJ34" s="153"/>
      <c r="AK34" s="153"/>
      <c r="AL34" s="156"/>
      <c r="AM34" s="156"/>
      <c r="AN34" s="156"/>
      <c r="AO34" s="156"/>
      <c r="AP34" s="156"/>
      <c r="AQ34" s="156"/>
      <c r="AR34" s="156"/>
      <c r="AS34" s="156"/>
      <c r="AT34" s="156"/>
      <c r="AU34" s="153"/>
      <c r="AV34" s="153"/>
      <c r="AW34" s="157"/>
      <c r="AX34" s="157"/>
      <c r="AY34" s="157"/>
      <c r="AZ34" s="157"/>
      <c r="BA34" s="157"/>
      <c r="BB34" s="157"/>
      <c r="BC34" s="157"/>
    </row>
    <row r="35" spans="2:55" ht="65.25" customHeight="1" thickBot="1" x14ac:dyDescent="0.25">
      <c r="B35" s="687" t="s">
        <v>200</v>
      </c>
      <c r="C35" s="688"/>
      <c r="D35" s="688"/>
      <c r="E35" s="688"/>
      <c r="F35" s="688"/>
      <c r="G35" s="688"/>
      <c r="H35" s="688"/>
      <c r="I35" s="688"/>
      <c r="J35" s="688"/>
      <c r="K35" s="688"/>
      <c r="L35" s="688"/>
      <c r="M35" s="688"/>
      <c r="N35" s="688"/>
      <c r="O35" s="688"/>
      <c r="P35" s="688"/>
      <c r="Q35" s="688"/>
      <c r="R35" s="688"/>
      <c r="S35" s="688"/>
      <c r="T35" s="689"/>
      <c r="U35" s="690" t="str">
        <f>IF(AND(U31&lt;&gt;"",U33&lt;&gt;""),MIN(U31,U33),"")</f>
        <v/>
      </c>
      <c r="V35" s="690"/>
      <c r="W35" s="690"/>
      <c r="X35" s="690"/>
      <c r="Y35" s="690"/>
      <c r="Z35" s="690"/>
      <c r="AA35" s="690"/>
      <c r="AB35" s="690"/>
      <c r="AC35" s="690"/>
      <c r="AD35" s="690"/>
      <c r="AE35" s="690"/>
      <c r="AF35" s="690"/>
      <c r="AG35" s="690"/>
      <c r="AH35" s="690"/>
      <c r="AI35" s="690"/>
      <c r="AJ35" s="691" t="s">
        <v>68</v>
      </c>
      <c r="AK35" s="692"/>
      <c r="AL35" s="155"/>
      <c r="AM35" s="156"/>
      <c r="AN35" s="156"/>
      <c r="AO35" s="156"/>
      <c r="AP35" s="156"/>
      <c r="AQ35" s="156"/>
      <c r="AR35" s="156"/>
      <c r="AS35" s="156"/>
      <c r="AT35" s="156"/>
      <c r="AU35" s="686"/>
      <c r="AV35" s="686"/>
      <c r="AW35" s="157"/>
      <c r="AX35" s="157"/>
      <c r="AY35" s="157"/>
      <c r="AZ35" s="157"/>
      <c r="BA35" s="157"/>
      <c r="BB35" s="157"/>
      <c r="BC35" s="157"/>
    </row>
    <row r="36" spans="2:55" s="399" customFormat="1" ht="40.5" customHeight="1" thickBot="1" x14ac:dyDescent="0.35">
      <c r="B36" s="400"/>
      <c r="C36" s="400"/>
      <c r="D36" s="400"/>
      <c r="E36" s="400"/>
      <c r="F36" s="400"/>
      <c r="G36" s="400"/>
      <c r="H36" s="400"/>
      <c r="I36" s="400"/>
      <c r="J36" s="400"/>
      <c r="K36" s="400"/>
      <c r="L36" s="400"/>
      <c r="M36" s="400"/>
      <c r="N36" s="400"/>
      <c r="O36" s="400"/>
      <c r="P36" s="400"/>
      <c r="Q36" s="400"/>
      <c r="R36" s="400"/>
      <c r="S36" s="401"/>
      <c r="T36" s="400"/>
      <c r="U36" s="401" t="s">
        <v>127</v>
      </c>
      <c r="V36" s="400"/>
      <c r="W36" s="400"/>
      <c r="X36" s="400"/>
      <c r="Y36" s="400"/>
      <c r="Z36" s="400"/>
      <c r="AA36" s="400"/>
      <c r="AB36" s="400"/>
      <c r="AC36" s="400"/>
      <c r="AD36" s="400"/>
      <c r="AE36" s="400"/>
      <c r="AF36" s="400"/>
      <c r="AG36" s="400"/>
      <c r="AH36" s="400"/>
      <c r="AI36" s="400"/>
      <c r="AJ36" s="402"/>
      <c r="AK36" s="402"/>
      <c r="AL36" s="401"/>
      <c r="AM36" s="403"/>
      <c r="AN36" s="403"/>
      <c r="AO36" s="403"/>
      <c r="AP36" s="403"/>
      <c r="AQ36" s="403"/>
      <c r="AR36" s="403"/>
      <c r="AS36" s="403"/>
      <c r="AT36" s="403"/>
      <c r="AU36" s="404"/>
      <c r="AV36" s="404"/>
      <c r="AW36" s="405"/>
      <c r="AX36" s="405"/>
      <c r="AY36" s="405"/>
      <c r="AZ36" s="405"/>
      <c r="BA36" s="405"/>
      <c r="BB36" s="405"/>
      <c r="BC36" s="405"/>
    </row>
    <row r="37" spans="2:55" s="2" customFormat="1" ht="66" customHeight="1" thickBot="1" x14ac:dyDescent="0.25">
      <c r="B37" s="687" t="s">
        <v>203</v>
      </c>
      <c r="C37" s="688"/>
      <c r="D37" s="688"/>
      <c r="E37" s="688"/>
      <c r="F37" s="688"/>
      <c r="G37" s="688"/>
      <c r="H37" s="688"/>
      <c r="I37" s="688"/>
      <c r="J37" s="688"/>
      <c r="K37" s="688"/>
      <c r="L37" s="688"/>
      <c r="M37" s="688"/>
      <c r="N37" s="688"/>
      <c r="O37" s="688"/>
      <c r="P37" s="688"/>
      <c r="Q37" s="688"/>
      <c r="R37" s="688"/>
      <c r="S37" s="688"/>
      <c r="T37" s="689"/>
      <c r="U37" s="712" t="str">
        <f>IF(U20&lt;&gt;"",MIN(U20,U29)+IF(AND(U35&lt;&gt;"",U35&gt;0),U35,0),"")</f>
        <v/>
      </c>
      <c r="V37" s="712"/>
      <c r="W37" s="712"/>
      <c r="X37" s="712"/>
      <c r="Y37" s="712"/>
      <c r="Z37" s="712"/>
      <c r="AA37" s="712"/>
      <c r="AB37" s="712"/>
      <c r="AC37" s="712"/>
      <c r="AD37" s="712"/>
      <c r="AE37" s="712"/>
      <c r="AF37" s="712"/>
      <c r="AG37" s="712"/>
      <c r="AH37" s="712"/>
      <c r="AI37" s="712"/>
      <c r="AJ37" s="691" t="s">
        <v>68</v>
      </c>
      <c r="AK37" s="692"/>
      <c r="AL37" s="5"/>
      <c r="AM37" s="147"/>
      <c r="AN37" s="147"/>
      <c r="AO37" s="147"/>
      <c r="AP37" s="147"/>
      <c r="AQ37" s="147"/>
      <c r="AR37" s="147"/>
      <c r="AS37" s="147"/>
      <c r="AT37" s="147"/>
    </row>
    <row r="38" spans="2:55" s="2" customFormat="1" ht="18.75" customHeight="1" x14ac:dyDescent="0.2">
      <c r="B38" s="8"/>
      <c r="C38" s="8"/>
      <c r="D38" s="8"/>
      <c r="E38" s="8"/>
      <c r="F38" s="8"/>
      <c r="G38" s="8"/>
      <c r="AJ38" s="5"/>
      <c r="AK38" s="5"/>
      <c r="AL38" s="5"/>
      <c r="AM38" s="127"/>
      <c r="AN38" s="127"/>
      <c r="AO38" s="127"/>
      <c r="AP38" s="127"/>
      <c r="AQ38" s="127"/>
      <c r="AR38" s="127"/>
      <c r="AS38" s="127"/>
      <c r="AT38" s="127"/>
    </row>
    <row r="39" spans="2:55" s="2" customFormat="1" ht="18" customHeight="1" x14ac:dyDescent="0.2">
      <c r="B39" s="8"/>
      <c r="C39" s="8"/>
      <c r="D39" s="8"/>
      <c r="E39" s="8"/>
      <c r="F39" s="8"/>
      <c r="G39" s="8"/>
      <c r="AJ39" s="5"/>
      <c r="AK39" s="5"/>
      <c r="AL39" s="5"/>
      <c r="AM39" s="127"/>
      <c r="AN39" s="127"/>
      <c r="AO39" s="127"/>
      <c r="AP39" s="127"/>
      <c r="AQ39" s="127"/>
      <c r="AR39" s="127"/>
      <c r="AS39" s="127"/>
      <c r="AT39" s="127"/>
    </row>
    <row r="40" spans="2:55" s="2" customFormat="1" ht="18" customHeight="1" x14ac:dyDescent="0.2">
      <c r="B40" s="8"/>
      <c r="C40" s="8"/>
      <c r="D40" s="8"/>
      <c r="E40" s="8"/>
      <c r="F40" s="8"/>
      <c r="G40" s="8"/>
      <c r="AJ40" s="5"/>
      <c r="AK40" s="5"/>
      <c r="AL40" s="5"/>
      <c r="AM40" s="127"/>
      <c r="AN40" s="127"/>
      <c r="AO40" s="127"/>
      <c r="AP40" s="127"/>
      <c r="AQ40" s="127"/>
      <c r="AR40" s="127"/>
      <c r="AS40" s="127"/>
      <c r="AT40" s="127"/>
    </row>
    <row r="41" spans="2:55" s="2" customFormat="1" ht="18" customHeight="1" x14ac:dyDescent="0.2">
      <c r="B41" s="8"/>
      <c r="C41" s="8"/>
      <c r="D41" s="8"/>
      <c r="E41" s="8"/>
      <c r="F41" s="8"/>
      <c r="G41" s="8"/>
      <c r="AJ41" s="5"/>
      <c r="AK41" s="5"/>
      <c r="AL41" s="5"/>
      <c r="AM41" s="127"/>
      <c r="AN41" s="127"/>
      <c r="AO41" s="127"/>
      <c r="AP41" s="127"/>
      <c r="AQ41" s="127"/>
      <c r="AR41" s="127"/>
      <c r="AS41" s="127"/>
      <c r="AT41" s="127"/>
    </row>
    <row r="42" spans="2:55" s="2" customFormat="1" ht="18" customHeight="1" x14ac:dyDescent="0.2">
      <c r="B42" s="8"/>
      <c r="C42" s="8"/>
      <c r="D42" s="8"/>
      <c r="E42" s="8"/>
      <c r="F42" s="8"/>
      <c r="G42" s="8"/>
      <c r="AJ42" s="5"/>
      <c r="AK42" s="5"/>
      <c r="AL42" s="5"/>
      <c r="AM42" s="127"/>
      <c r="AN42" s="127"/>
      <c r="AO42" s="127"/>
      <c r="AP42" s="127"/>
      <c r="AQ42" s="127"/>
      <c r="AR42" s="127"/>
      <c r="AS42" s="127"/>
      <c r="AT42" s="127"/>
    </row>
  </sheetData>
  <sheetProtection algorithmName="SHA-512" hashValue="zrzAc8D6Ir38MonH02EgGzGsRbBqoYv5lNDsMsK5JmZkGhrZEMJMFfpZ/nI+7mogn10bZCoHWBrMnXzDOM0Sbw==" saltValue="HnG5u8py6ETgyEShwRlgkQ==" spinCount="100000" sheet="1" objects="1" scenarios="1"/>
  <mergeCells count="52">
    <mergeCell ref="AJ2:BB2"/>
    <mergeCell ref="L5:U5"/>
    <mergeCell ref="W5:BC5"/>
    <mergeCell ref="B5:K5"/>
    <mergeCell ref="AJ1:BB1"/>
    <mergeCell ref="A3:BC3"/>
    <mergeCell ref="B37:T37"/>
    <mergeCell ref="U37:AI37"/>
    <mergeCell ref="AJ37:AK37"/>
    <mergeCell ref="B22:AM22"/>
    <mergeCell ref="B23:AM23"/>
    <mergeCell ref="D27:AJ27"/>
    <mergeCell ref="B24:C24"/>
    <mergeCell ref="D24:AJ24"/>
    <mergeCell ref="B25:C25"/>
    <mergeCell ref="D25:AJ25"/>
    <mergeCell ref="D26:AJ26"/>
    <mergeCell ref="B35:T35"/>
    <mergeCell ref="U35:AI35"/>
    <mergeCell ref="AJ35:AK35"/>
    <mergeCell ref="B20:T20"/>
    <mergeCell ref="B11:J11"/>
    <mergeCell ref="R11:BC11"/>
    <mergeCell ref="BD10:BE10"/>
    <mergeCell ref="R9:BC9"/>
    <mergeCell ref="L11:O11"/>
    <mergeCell ref="P11:Q11"/>
    <mergeCell ref="U20:AI20"/>
    <mergeCell ref="AJ20:AK20"/>
    <mergeCell ref="AU20:AV20"/>
    <mergeCell ref="L14:AU14"/>
    <mergeCell ref="AV14:AY14"/>
    <mergeCell ref="B7:J7"/>
    <mergeCell ref="B9:J9"/>
    <mergeCell ref="L9:O9"/>
    <mergeCell ref="R7:BC7"/>
    <mergeCell ref="L7:O7"/>
    <mergeCell ref="P7:Q7"/>
    <mergeCell ref="P9:Q9"/>
    <mergeCell ref="AU35:AV35"/>
    <mergeCell ref="B29:T29"/>
    <mergeCell ref="U29:AI29"/>
    <mergeCell ref="AJ29:AK29"/>
    <mergeCell ref="AU29:AV29"/>
    <mergeCell ref="B31:T31"/>
    <mergeCell ref="U31:AI31"/>
    <mergeCell ref="AJ31:AK31"/>
    <mergeCell ref="AU31:AV31"/>
    <mergeCell ref="B33:T33"/>
    <mergeCell ref="U33:AI33"/>
    <mergeCell ref="AJ33:AK33"/>
    <mergeCell ref="AU33:AV33"/>
  </mergeCells>
  <phoneticPr fontId="4"/>
  <conditionalFormatting sqref="B26">
    <cfRule type="expression" dxfId="23" priority="4">
      <formula>AND($N$4="□",$W$4="□",$AF$4="□",$AL$4="□",$AR$4="□",#REF!="□")</formula>
    </cfRule>
  </conditionalFormatting>
  <conditionalFormatting sqref="B24:C25">
    <cfRule type="expression" dxfId="22" priority="6" stopIfTrue="1">
      <formula>AND($B$24="□",$B$25="□")</formula>
    </cfRule>
  </conditionalFormatting>
  <conditionalFormatting sqref="B24:AK24">
    <cfRule type="expression" dxfId="21" priority="2">
      <formula>$B$25="■"</formula>
    </cfRule>
  </conditionalFormatting>
  <conditionalFormatting sqref="B25:AK27">
    <cfRule type="expression" dxfId="20" priority="3">
      <formula>$B$24="■"</formula>
    </cfRule>
  </conditionalFormatting>
  <conditionalFormatting sqref="L5">
    <cfRule type="expression" dxfId="19" priority="21" stopIfTrue="1">
      <formula>L5=""</formula>
    </cfRule>
  </conditionalFormatting>
  <conditionalFormatting sqref="L11:O11">
    <cfRule type="expression" dxfId="18" priority="5">
      <formula>$L$11=""</formula>
    </cfRule>
  </conditionalFormatting>
  <conditionalFormatting sqref="AV14:AY14">
    <cfRule type="expression" dxfId="17" priority="1" stopIfTrue="1">
      <formula>$AV$14="□"</formula>
    </cfRule>
  </conditionalFormatting>
  <dataValidations count="4">
    <dataValidation type="list" allowBlank="1" showInputMessage="1" showErrorMessage="1" sqref="B24:B25 AV14:AY14" xr:uid="{00000000-0002-0000-0100-000001000000}">
      <formula1>"□,■"</formula1>
    </dataValidation>
    <dataValidation type="custom" imeMode="disabled" allowBlank="1" showInputMessage="1" showErrorMessage="1" errorTitle="入力エラー" error="小数点は第二位まで、三位以下切り捨てで入力して下さい。" sqref="L5:U5" xr:uid="{00000000-0002-0000-0100-000002000000}">
      <formula1>L5-ROUNDDOWN(L5,2)=0</formula1>
    </dataValidation>
    <dataValidation imeMode="disabled" allowBlank="1" showInputMessage="1" showErrorMessage="1" sqref="U37:AI37 U29:U31 U33:U35 V29:AI35 U20:AI22 U24:AI27" xr:uid="{00000000-0002-0000-0100-000003000000}"/>
    <dataValidation type="whole" imeMode="off" operator="greaterThanOrEqual" allowBlank="1" showInputMessage="1" showErrorMessage="1" error="半角整数を入力してください。" prompt="賃貸住宅の個数を半角数字を入力してください。" sqref="L11:O12" xr:uid="{80031DE8-B5BA-4823-AF9E-7EF49E66D4D0}">
      <formula1>0</formula1>
    </dataValidation>
  </dataValidations>
  <printOptions horizontalCentered="1"/>
  <pageMargins left="0.15748031496062992" right="0.15748031496062992" top="0.39370078740157483" bottom="0" header="0.19685039370078741" footer="0.19685039370078741"/>
  <pageSetup paperSize="9" scale="51" orientation="portrait" r:id="rId1"/>
  <headerFooter>
    <oddHeader>&amp;RVERSION 2.0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G151"/>
  <sheetViews>
    <sheetView showGridLines="0" showZeros="0" view="pageBreakPreview" zoomScale="47" zoomScaleNormal="100" zoomScaleSheetLayoutView="47" workbookViewId="0">
      <selection activeCell="H61" sqref="H61:I61"/>
    </sheetView>
  </sheetViews>
  <sheetFormatPr defaultColWidth="9" defaultRowHeight="13" x14ac:dyDescent="0.2"/>
  <cols>
    <col min="1" max="1" width="7.1796875" style="7" bestFit="1" customWidth="1"/>
    <col min="2" max="2" width="9.08984375" style="7" customWidth="1"/>
    <col min="3" max="3" width="11.1796875" style="7" customWidth="1"/>
    <col min="4" max="4" width="18.90625" style="7" customWidth="1"/>
    <col min="5" max="5" width="7.90625" style="7" customWidth="1"/>
    <col min="6" max="6" width="7.6328125" style="7" customWidth="1"/>
    <col min="7" max="7" width="3" style="7" bestFit="1" customWidth="1"/>
    <col min="8" max="8" width="7.6328125" style="7" customWidth="1"/>
    <col min="9" max="9" width="2.36328125" style="7" bestFit="1" customWidth="1"/>
    <col min="10" max="10" width="8.6328125" style="7" customWidth="1"/>
    <col min="11" max="11" width="7.08984375" style="7" customWidth="1"/>
    <col min="12" max="12" width="11" style="7" customWidth="1"/>
    <col min="13" max="13" width="7.08984375" style="7" customWidth="1"/>
    <col min="14" max="14" width="10.90625" style="7" customWidth="1"/>
    <col min="15" max="15" width="7.08984375" style="7" customWidth="1"/>
    <col min="16" max="16" width="10.90625" style="7" customWidth="1"/>
    <col min="17" max="17" width="7.08984375" style="7" customWidth="1"/>
    <col min="18" max="18" width="10.90625" style="7" customWidth="1"/>
    <col min="19" max="19" width="7.08984375" style="7" customWidth="1"/>
    <col min="20" max="20" width="10.90625" style="7" customWidth="1"/>
    <col min="21" max="21" width="7.08984375" style="7" customWidth="1"/>
    <col min="22" max="22" width="10.90625" style="7" customWidth="1"/>
    <col min="23" max="23" width="7.08984375" style="7" customWidth="1"/>
    <col min="24" max="24" width="10.90625" style="7" customWidth="1"/>
    <col min="25" max="25" width="7.08984375" style="7" customWidth="1"/>
    <col min="26" max="26" width="10.90625" style="7" customWidth="1"/>
    <col min="27" max="27" width="7.08984375" style="7" customWidth="1"/>
    <col min="28" max="28" width="10.90625" style="7" customWidth="1"/>
    <col min="29" max="29" width="7.08984375" style="7" customWidth="1"/>
    <col min="30" max="30" width="10.90625" style="7" customWidth="1"/>
    <col min="31" max="31" width="2.453125" style="7" customWidth="1"/>
    <col min="32" max="33" width="17.453125" style="7" customWidth="1"/>
    <col min="34" max="63" width="2.6328125" style="7" customWidth="1"/>
    <col min="64" max="16384" width="9" style="7"/>
  </cols>
  <sheetData>
    <row r="1" spans="2:33" ht="18.75" customHeight="1" x14ac:dyDescent="0.2">
      <c r="B1" s="6" t="s">
        <v>134</v>
      </c>
      <c r="C1" s="6"/>
      <c r="D1" s="6"/>
      <c r="E1" s="6"/>
      <c r="F1" s="6"/>
      <c r="G1" s="6"/>
      <c r="H1" s="6"/>
      <c r="I1" s="6"/>
      <c r="J1" s="6"/>
      <c r="K1" s="6"/>
      <c r="L1" s="6"/>
      <c r="M1" s="6"/>
      <c r="N1" s="6"/>
      <c r="O1" s="6"/>
      <c r="P1" s="6"/>
      <c r="Q1" s="6"/>
      <c r="R1" s="6"/>
      <c r="S1" s="6"/>
      <c r="T1" s="6"/>
      <c r="U1" s="6"/>
      <c r="V1" s="6"/>
      <c r="W1" s="6"/>
      <c r="X1" s="236" t="str">
        <f>'様式第1｜交付申請書'!$BM$2</f>
        <v>事業番号</v>
      </c>
      <c r="Y1" s="237"/>
      <c r="Z1" s="724" t="str">
        <f>'様式第1｜交付申請書'!$BO$2&amp;""</f>
        <v/>
      </c>
      <c r="AA1" s="724"/>
      <c r="AB1" s="724"/>
      <c r="AC1" s="724"/>
      <c r="AD1" s="724"/>
      <c r="AE1" s="724"/>
      <c r="AF1" s="724"/>
      <c r="AG1" s="128"/>
    </row>
    <row r="2" spans="2:33" ht="18.75" customHeight="1" x14ac:dyDescent="0.2">
      <c r="B2" s="6"/>
      <c r="C2" s="6"/>
      <c r="D2" s="6"/>
      <c r="E2" s="6"/>
      <c r="F2" s="6"/>
      <c r="G2" s="6"/>
      <c r="H2" s="6"/>
      <c r="I2" s="6"/>
      <c r="J2" s="6"/>
      <c r="K2" s="6"/>
      <c r="L2" s="6"/>
      <c r="M2" s="6"/>
      <c r="N2" s="6"/>
      <c r="O2" s="6"/>
      <c r="P2" s="6"/>
      <c r="Q2" s="6"/>
      <c r="R2" s="6"/>
      <c r="S2" s="6"/>
      <c r="T2" s="6"/>
      <c r="U2" s="6"/>
      <c r="V2" s="6"/>
      <c r="W2" s="6"/>
      <c r="X2" s="236" t="str">
        <f>'様式第1｜交付申請書'!$BM$3</f>
        <v>申請者名</v>
      </c>
      <c r="Y2" s="237"/>
      <c r="Z2" s="724" t="str">
        <f>'様式第1｜交付申請書'!$BO$3&amp;""</f>
        <v/>
      </c>
      <c r="AA2" s="724"/>
      <c r="AB2" s="724"/>
      <c r="AC2" s="724"/>
      <c r="AD2" s="724"/>
      <c r="AE2" s="724"/>
      <c r="AF2" s="724"/>
      <c r="AG2" s="234" t="str">
        <f>IF(OR('様式第1｜交付申請書'!BD15&lt;&gt;"",'様式第1｜交付申請書'!AJ55&lt;&gt;""),'様式第1｜交付申請書'!BD15&amp;RIGHT(TRIM('様式第1｜交付申請書'!N55&amp;'様式第1｜交付申請書'!Y55&amp;'様式第1｜交付申請書'!AJ55),4),"")</f>
        <v/>
      </c>
    </row>
    <row r="3" spans="2:33" ht="20.25" customHeight="1" x14ac:dyDescent="0.2">
      <c r="B3" s="728" t="s">
        <v>45</v>
      </c>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row>
    <row r="4" spans="2:33" s="11" customFormat="1" ht="5.25" customHeight="1" collapsed="1" x14ac:dyDescent="0.25">
      <c r="B4" s="39"/>
      <c r="C4" s="227"/>
      <c r="D4" s="227"/>
      <c r="E4" s="227"/>
      <c r="F4" s="227"/>
      <c r="G4" s="227"/>
      <c r="H4" s="227"/>
      <c r="I4" s="227"/>
      <c r="J4" s="227"/>
      <c r="K4" s="17"/>
      <c r="L4" s="17"/>
      <c r="M4" s="17"/>
      <c r="N4" s="17"/>
      <c r="O4" s="17"/>
      <c r="P4" s="17"/>
      <c r="Q4" s="21"/>
      <c r="R4" s="21"/>
      <c r="S4" s="21"/>
      <c r="T4" s="21"/>
      <c r="U4" s="21"/>
      <c r="V4" s="21"/>
      <c r="W4" s="21"/>
      <c r="X4" s="21"/>
      <c r="Y4" s="21"/>
      <c r="Z4" s="21"/>
      <c r="AA4" s="21"/>
      <c r="AB4" s="21"/>
      <c r="AC4" s="21"/>
      <c r="AD4" s="21"/>
      <c r="AE4" s="229"/>
      <c r="AF4" s="35"/>
      <c r="AG4" s="17"/>
    </row>
    <row r="5" spans="2:33" s="11" customFormat="1" ht="19" collapsed="1" x14ac:dyDescent="0.25">
      <c r="B5" s="226" t="s">
        <v>129</v>
      </c>
      <c r="C5" s="227"/>
      <c r="D5" s="227"/>
      <c r="E5" s="227"/>
      <c r="F5" s="227"/>
      <c r="G5" s="227"/>
      <c r="H5" s="227"/>
      <c r="I5" s="227"/>
      <c r="J5" s="227"/>
      <c r="K5" s="464"/>
      <c r="L5" s="228" t="s">
        <v>125</v>
      </c>
      <c r="M5" s="17"/>
      <c r="N5" s="17"/>
      <c r="O5" s="440"/>
      <c r="P5" s="228" t="s">
        <v>7</v>
      </c>
      <c r="Q5" s="21"/>
      <c r="R5" s="21"/>
      <c r="S5" s="21"/>
      <c r="T5" s="21"/>
      <c r="U5" s="21"/>
      <c r="V5" s="21"/>
      <c r="W5" s="21"/>
      <c r="X5" s="21"/>
      <c r="Y5" s="21"/>
      <c r="Z5" s="21"/>
      <c r="AA5" s="21"/>
      <c r="AB5" s="21"/>
      <c r="AC5" s="21"/>
      <c r="AD5" s="21"/>
      <c r="AE5" s="22"/>
      <c r="AF5" s="35" t="s">
        <v>49</v>
      </c>
      <c r="AG5" s="17"/>
    </row>
    <row r="6" spans="2:33" s="11" customFormat="1" ht="5.25" customHeight="1" collapsed="1" x14ac:dyDescent="0.25">
      <c r="B6" s="39"/>
      <c r="C6" s="227"/>
      <c r="D6" s="227"/>
      <c r="E6" s="227"/>
      <c r="F6" s="227"/>
      <c r="G6" s="227"/>
      <c r="H6" s="227"/>
      <c r="I6" s="227"/>
      <c r="J6" s="227"/>
      <c r="K6" s="17"/>
      <c r="L6" s="17"/>
      <c r="M6" s="17"/>
      <c r="N6" s="17"/>
      <c r="O6" s="17"/>
      <c r="P6" s="17"/>
      <c r="Q6" s="21"/>
      <c r="R6" s="21"/>
      <c r="S6" s="21"/>
      <c r="T6" s="21"/>
      <c r="U6" s="21"/>
      <c r="V6" s="21"/>
      <c r="W6" s="21"/>
      <c r="X6" s="21"/>
      <c r="Y6" s="21"/>
      <c r="Z6" s="21"/>
      <c r="AA6" s="21"/>
      <c r="AB6" s="21"/>
      <c r="AC6" s="21"/>
      <c r="AD6" s="21"/>
      <c r="AE6" s="229"/>
      <c r="AF6" s="35"/>
      <c r="AG6" s="17"/>
    </row>
    <row r="7" spans="2:33" s="11" customFormat="1" ht="23.25" customHeight="1" x14ac:dyDescent="0.2">
      <c r="B7" s="782" t="s">
        <v>9</v>
      </c>
      <c r="C7" s="783"/>
      <c r="D7" s="783"/>
      <c r="E7" s="783"/>
      <c r="F7" s="783"/>
      <c r="G7" s="783"/>
      <c r="H7" s="783"/>
      <c r="I7" s="783"/>
      <c r="J7" s="783"/>
      <c r="K7" s="775"/>
      <c r="L7" s="775"/>
      <c r="M7" s="775"/>
      <c r="N7" s="775"/>
      <c r="O7" s="775"/>
      <c r="P7" s="775"/>
      <c r="Q7" s="775"/>
      <c r="R7" s="775"/>
      <c r="S7" s="775"/>
      <c r="T7" s="775"/>
      <c r="U7" s="775"/>
      <c r="V7" s="775"/>
      <c r="W7" s="775"/>
      <c r="X7" s="775"/>
      <c r="Y7" s="775"/>
      <c r="Z7" s="784"/>
      <c r="AA7" s="775"/>
      <c r="AB7" s="775"/>
      <c r="AC7" s="775"/>
      <c r="AD7" s="775"/>
      <c r="AE7" s="117"/>
      <c r="AF7" s="465" t="s">
        <v>44</v>
      </c>
      <c r="AG7" s="114" t="str">
        <f>IF(K7="","",COUNTA(K7:AD7))</f>
        <v/>
      </c>
    </row>
    <row r="8" spans="2:33" s="11" customFormat="1" ht="23.25" customHeight="1" thickBot="1" x14ac:dyDescent="0.25">
      <c r="B8" s="785" t="s">
        <v>37</v>
      </c>
      <c r="C8" s="786"/>
      <c r="D8" s="786"/>
      <c r="E8" s="786"/>
      <c r="F8" s="786"/>
      <c r="G8" s="786"/>
      <c r="H8" s="786"/>
      <c r="I8" s="786"/>
      <c r="J8" s="786"/>
      <c r="K8" s="776"/>
      <c r="L8" s="776"/>
      <c r="M8" s="776"/>
      <c r="N8" s="776"/>
      <c r="O8" s="776"/>
      <c r="P8" s="776"/>
      <c r="Q8" s="776"/>
      <c r="R8" s="776"/>
      <c r="S8" s="776"/>
      <c r="T8" s="776"/>
      <c r="U8" s="776"/>
      <c r="V8" s="776"/>
      <c r="W8" s="776"/>
      <c r="X8" s="776"/>
      <c r="Y8" s="776"/>
      <c r="Z8" s="777"/>
      <c r="AA8" s="776"/>
      <c r="AB8" s="776"/>
      <c r="AC8" s="776"/>
      <c r="AD8" s="776"/>
      <c r="AE8" s="117"/>
      <c r="AF8" s="465" t="s">
        <v>14</v>
      </c>
      <c r="AG8" s="114" t="str">
        <f>IF(K8="","",SUM(K8:AD8))</f>
        <v/>
      </c>
    </row>
    <row r="9" spans="2:33" s="11" customFormat="1" ht="24" customHeight="1" thickTop="1" x14ac:dyDescent="0.25">
      <c r="B9" s="787" t="s">
        <v>73</v>
      </c>
      <c r="C9" s="787"/>
      <c r="D9" s="787"/>
      <c r="E9" s="787"/>
      <c r="F9" s="787"/>
      <c r="G9" s="787"/>
      <c r="H9" s="787"/>
      <c r="I9" s="787"/>
      <c r="J9" s="787"/>
      <c r="K9" s="781">
        <f>SUM(L55:L56)</f>
        <v>0</v>
      </c>
      <c r="L9" s="780"/>
      <c r="M9" s="781">
        <f>SUM(N55:N56)</f>
        <v>0</v>
      </c>
      <c r="N9" s="780"/>
      <c r="O9" s="781">
        <f>SUM(P55:P56)</f>
        <v>0</v>
      </c>
      <c r="P9" s="780"/>
      <c r="Q9" s="788">
        <f>SUM(R55:R56)</f>
        <v>0</v>
      </c>
      <c r="R9" s="789"/>
      <c r="S9" s="781">
        <f>SUM(T55:T56)</f>
        <v>0</v>
      </c>
      <c r="T9" s="780"/>
      <c r="U9" s="781">
        <f>SUM(V55:V56)</f>
        <v>0</v>
      </c>
      <c r="V9" s="780"/>
      <c r="W9" s="781">
        <f>SUM(X55:X56)</f>
        <v>0</v>
      </c>
      <c r="X9" s="780"/>
      <c r="Y9" s="778">
        <f>SUM(Z55:Z56)</f>
        <v>0</v>
      </c>
      <c r="Z9" s="779"/>
      <c r="AA9" s="780">
        <f>SUM(AB55:AB56)</f>
        <v>0</v>
      </c>
      <c r="AB9" s="780"/>
      <c r="AC9" s="780">
        <f>SUM(AD55:AD56)</f>
        <v>0</v>
      </c>
      <c r="AD9" s="780"/>
      <c r="AE9" s="25"/>
      <c r="AF9" s="35"/>
      <c r="AG9" s="17"/>
    </row>
    <row r="10" spans="2:33" s="11" customFormat="1" ht="24" customHeight="1" thickBot="1" x14ac:dyDescent="0.3">
      <c r="B10" s="807" t="s">
        <v>144</v>
      </c>
      <c r="C10" s="807"/>
      <c r="D10" s="807"/>
      <c r="E10" s="807"/>
      <c r="F10" s="807"/>
      <c r="G10" s="807"/>
      <c r="H10" s="807"/>
      <c r="I10" s="807"/>
      <c r="J10" s="807"/>
      <c r="K10" s="759">
        <f>SUM(L61:L64)</f>
        <v>0</v>
      </c>
      <c r="L10" s="760"/>
      <c r="M10" s="759">
        <f>SUM(N61:N64)</f>
        <v>0</v>
      </c>
      <c r="N10" s="760"/>
      <c r="O10" s="759">
        <f>SUM(P61:P64)</f>
        <v>0</v>
      </c>
      <c r="P10" s="760"/>
      <c r="Q10" s="759">
        <f>SUM(R61:R64)</f>
        <v>0</v>
      </c>
      <c r="R10" s="760"/>
      <c r="S10" s="759">
        <f>SUM(T61:T64)</f>
        <v>0</v>
      </c>
      <c r="T10" s="760"/>
      <c r="U10" s="759">
        <f>SUM(V61:V64)</f>
        <v>0</v>
      </c>
      <c r="V10" s="760"/>
      <c r="W10" s="759">
        <f>SUM(X61:X64)</f>
        <v>0</v>
      </c>
      <c r="X10" s="760"/>
      <c r="Y10" s="759">
        <f>SUM(Z61:Z64)</f>
        <v>0</v>
      </c>
      <c r="Z10" s="760"/>
      <c r="AA10" s="759">
        <f>SUM(AB61:AB64)</f>
        <v>0</v>
      </c>
      <c r="AB10" s="760"/>
      <c r="AC10" s="759">
        <f>SUM(AD61:AD64)</f>
        <v>0</v>
      </c>
      <c r="AD10" s="760"/>
      <c r="AE10" s="25"/>
      <c r="AF10" s="35"/>
      <c r="AG10" s="17"/>
    </row>
    <row r="11" spans="2:33" s="11" customFormat="1" ht="24" customHeight="1" thickTop="1" thickBot="1" x14ac:dyDescent="0.3">
      <c r="B11" s="796" t="s">
        <v>108</v>
      </c>
      <c r="C11" s="796"/>
      <c r="D11" s="796"/>
      <c r="E11" s="796"/>
      <c r="F11" s="796"/>
      <c r="G11" s="796"/>
      <c r="H11" s="796"/>
      <c r="I11" s="796"/>
      <c r="J11" s="796"/>
      <c r="K11" s="797">
        <f>SUM(K9:L10)</f>
        <v>0</v>
      </c>
      <c r="L11" s="798"/>
      <c r="M11" s="797">
        <f>SUM(M9:N10)</f>
        <v>0</v>
      </c>
      <c r="N11" s="798"/>
      <c r="O11" s="797">
        <f>SUM(O9:P10)</f>
        <v>0</v>
      </c>
      <c r="P11" s="798"/>
      <c r="Q11" s="799">
        <f>SUM(Q9:R10)</f>
        <v>0</v>
      </c>
      <c r="R11" s="800"/>
      <c r="S11" s="797">
        <f>SUM(S9:T10)</f>
        <v>0</v>
      </c>
      <c r="T11" s="798"/>
      <c r="U11" s="797">
        <f>SUM(U9:V10)</f>
        <v>0</v>
      </c>
      <c r="V11" s="798"/>
      <c r="W11" s="797">
        <f>SUM(W9:X10)</f>
        <v>0</v>
      </c>
      <c r="X11" s="798"/>
      <c r="Y11" s="804">
        <f>SUM(Y9:Z10)</f>
        <v>0</v>
      </c>
      <c r="Z11" s="801"/>
      <c r="AA11" s="798">
        <f>SUM(AA9:AB10)</f>
        <v>0</v>
      </c>
      <c r="AB11" s="798"/>
      <c r="AC11" s="798">
        <f>SUM(AC9:AD10)</f>
        <v>0</v>
      </c>
      <c r="AD11" s="798"/>
      <c r="AE11" s="25"/>
      <c r="AF11" s="35"/>
      <c r="AG11" s="17"/>
    </row>
    <row r="12" spans="2:33" s="11" customFormat="1" ht="24" customHeight="1" thickBot="1" x14ac:dyDescent="0.3">
      <c r="B12" s="790" t="s">
        <v>146</v>
      </c>
      <c r="C12" s="791"/>
      <c r="D12" s="791"/>
      <c r="E12" s="791"/>
      <c r="F12" s="791"/>
      <c r="G12" s="791"/>
      <c r="H12" s="791"/>
      <c r="I12" s="791"/>
      <c r="J12" s="791"/>
      <c r="K12" s="792">
        <f>ROUNDDOWN(K11/3,0)</f>
        <v>0</v>
      </c>
      <c r="L12" s="793"/>
      <c r="M12" s="792">
        <f>ROUNDDOWN(M11/3,0)</f>
        <v>0</v>
      </c>
      <c r="N12" s="793"/>
      <c r="O12" s="792">
        <f>ROUNDDOWN(O11/3,0)</f>
        <v>0</v>
      </c>
      <c r="P12" s="793"/>
      <c r="Q12" s="794">
        <f>ROUNDDOWN(Q11/3,0)</f>
        <v>0</v>
      </c>
      <c r="R12" s="795"/>
      <c r="S12" s="792">
        <f>ROUNDDOWN(S11/3,0)</f>
        <v>0</v>
      </c>
      <c r="T12" s="793"/>
      <c r="U12" s="792">
        <f>ROUNDDOWN(U11/3,0)</f>
        <v>0</v>
      </c>
      <c r="V12" s="793"/>
      <c r="W12" s="792">
        <f>ROUNDDOWN(W11/3,0)</f>
        <v>0</v>
      </c>
      <c r="X12" s="793"/>
      <c r="Y12" s="805">
        <f>ROUNDDOWN(Y11/3,0)</f>
        <v>0</v>
      </c>
      <c r="Z12" s="806"/>
      <c r="AA12" s="793">
        <f>ROUNDDOWN(AA11/3,0)</f>
        <v>0</v>
      </c>
      <c r="AB12" s="793"/>
      <c r="AC12" s="793">
        <f>ROUNDDOWN(AC11/3,0)</f>
        <v>0</v>
      </c>
      <c r="AD12" s="803"/>
      <c r="AE12" s="25"/>
      <c r="AF12" s="35"/>
      <c r="AG12" s="17"/>
    </row>
    <row r="13" spans="2:33" s="11" customFormat="1" ht="34.5" customHeight="1" thickBot="1" x14ac:dyDescent="0.3">
      <c r="B13" s="814"/>
      <c r="C13" s="814"/>
      <c r="D13" s="814"/>
      <c r="E13" s="814"/>
      <c r="F13" s="814"/>
      <c r="G13" s="814"/>
      <c r="H13" s="814"/>
      <c r="I13" s="814"/>
      <c r="J13" s="814"/>
      <c r="K13" s="801"/>
      <c r="L13" s="801"/>
      <c r="M13" s="801"/>
      <c r="N13" s="801"/>
      <c r="O13" s="801"/>
      <c r="P13" s="801"/>
      <c r="Q13" s="802"/>
      <c r="R13" s="802"/>
      <c r="S13" s="801"/>
      <c r="T13" s="801"/>
      <c r="U13" s="801"/>
      <c r="V13" s="801"/>
      <c r="W13" s="801"/>
      <c r="X13" s="801"/>
      <c r="Y13" s="801"/>
      <c r="Z13" s="801"/>
      <c r="AA13" s="801"/>
      <c r="AB13" s="801"/>
      <c r="AC13" s="801"/>
      <c r="AD13" s="801"/>
      <c r="AE13" s="25"/>
      <c r="AF13" s="808" t="s">
        <v>193</v>
      </c>
      <c r="AG13" s="809"/>
    </row>
    <row r="14" spans="2:33" s="11" customFormat="1" ht="30" customHeight="1" thickBot="1" x14ac:dyDescent="0.25">
      <c r="B14" s="810" t="s">
        <v>192</v>
      </c>
      <c r="C14" s="811"/>
      <c r="D14" s="811"/>
      <c r="E14" s="811"/>
      <c r="F14" s="811"/>
      <c r="G14" s="811"/>
      <c r="H14" s="811"/>
      <c r="I14" s="811"/>
      <c r="J14" s="811"/>
      <c r="K14" s="792">
        <f>K12*K8</f>
        <v>0</v>
      </c>
      <c r="L14" s="793"/>
      <c r="M14" s="792">
        <f>M12*M8</f>
        <v>0</v>
      </c>
      <c r="N14" s="793"/>
      <c r="O14" s="792">
        <f t="shared" ref="O14" si="0">O12*O8</f>
        <v>0</v>
      </c>
      <c r="P14" s="793"/>
      <c r="Q14" s="792">
        <f t="shared" ref="Q14" si="1">Q12*Q8</f>
        <v>0</v>
      </c>
      <c r="R14" s="793"/>
      <c r="S14" s="792">
        <f t="shared" ref="S14" si="2">S12*S8</f>
        <v>0</v>
      </c>
      <c r="T14" s="793"/>
      <c r="U14" s="792">
        <f t="shared" ref="U14" si="3">U12*U8</f>
        <v>0</v>
      </c>
      <c r="V14" s="793"/>
      <c r="W14" s="792">
        <f t="shared" ref="W14" si="4">W12*W8</f>
        <v>0</v>
      </c>
      <c r="X14" s="793"/>
      <c r="Y14" s="792">
        <f t="shared" ref="Y14" si="5">Y12*Y8</f>
        <v>0</v>
      </c>
      <c r="Z14" s="793"/>
      <c r="AA14" s="792">
        <f t="shared" ref="AA14" si="6">AA12*AA8</f>
        <v>0</v>
      </c>
      <c r="AB14" s="793"/>
      <c r="AC14" s="792">
        <f t="shared" ref="AC14" si="7">AC12*AC8</f>
        <v>0</v>
      </c>
      <c r="AD14" s="803"/>
      <c r="AE14" s="481"/>
      <c r="AF14" s="812">
        <f>SUM(K14:AD14)</f>
        <v>0</v>
      </c>
      <c r="AG14" s="813"/>
    </row>
    <row r="15" spans="2:33" s="11" customFormat="1" ht="14.25" customHeight="1" x14ac:dyDescent="0.25">
      <c r="B15" s="32"/>
      <c r="C15" s="32"/>
      <c r="D15" s="31"/>
      <c r="E15" s="31"/>
      <c r="F15" s="30"/>
      <c r="G15" s="30"/>
      <c r="H15" s="30"/>
      <c r="I15" s="30"/>
      <c r="J15" s="29"/>
      <c r="K15" s="102"/>
      <c r="L15" s="102"/>
      <c r="M15" s="102"/>
      <c r="N15" s="102"/>
      <c r="O15" s="102"/>
      <c r="P15" s="102"/>
      <c r="Q15" s="102"/>
      <c r="R15" s="102"/>
      <c r="S15" s="102"/>
      <c r="T15" s="102"/>
      <c r="U15" s="102"/>
      <c r="V15" s="102"/>
      <c r="W15" s="102"/>
      <c r="X15" s="102"/>
      <c r="Y15" s="102"/>
      <c r="Z15" s="102"/>
      <c r="AA15" s="102"/>
      <c r="AB15" s="102"/>
      <c r="AC15" s="102"/>
      <c r="AD15" s="102"/>
      <c r="AE15" s="102"/>
      <c r="AF15" s="35"/>
      <c r="AG15" s="35"/>
    </row>
    <row r="16" spans="2:33" ht="23.25" customHeight="1" x14ac:dyDescent="0.25">
      <c r="B16" s="752" t="s">
        <v>0</v>
      </c>
      <c r="C16" s="752"/>
      <c r="D16" s="761" t="s">
        <v>176</v>
      </c>
      <c r="E16" s="762"/>
      <c r="F16" s="762"/>
      <c r="G16" s="762"/>
      <c r="H16" s="762"/>
      <c r="I16" s="762"/>
      <c r="J16" s="763"/>
      <c r="K16" s="36"/>
      <c r="L16" s="9"/>
      <c r="M16" s="9"/>
      <c r="N16" s="9"/>
      <c r="O16" s="9"/>
      <c r="P16" s="9"/>
      <c r="Q16" s="9"/>
      <c r="R16" s="9"/>
      <c r="S16" s="9"/>
      <c r="T16" s="9"/>
      <c r="U16" s="9"/>
      <c r="V16" s="9"/>
      <c r="W16" s="9"/>
      <c r="X16" s="9"/>
      <c r="Y16" s="9"/>
      <c r="Z16" s="9"/>
      <c r="AA16" s="9"/>
      <c r="AB16" s="9"/>
      <c r="AC16" s="9"/>
      <c r="AD16" s="9"/>
      <c r="AE16" s="17"/>
      <c r="AF16" s="35"/>
      <c r="AG16" s="35"/>
    </row>
    <row r="17" spans="1:33" ht="21.75" customHeight="1" x14ac:dyDescent="0.2">
      <c r="B17" s="771" t="str">
        <f>IF(COUNTIF(E19:E26,"err")&gt;0,"グレードと一致しない型番があります。登録番号を確認して下さい。","")</f>
        <v/>
      </c>
      <c r="C17" s="771"/>
      <c r="D17" s="771"/>
      <c r="E17" s="771"/>
      <c r="F17" s="771"/>
      <c r="G17" s="771"/>
      <c r="H17" s="771"/>
      <c r="I17" s="771"/>
      <c r="J17" s="771"/>
      <c r="K17" s="40" t="s">
        <v>13</v>
      </c>
      <c r="L17" s="9"/>
      <c r="M17" s="9"/>
      <c r="N17" s="9"/>
      <c r="O17" s="9"/>
      <c r="P17" s="9"/>
      <c r="Q17" s="9"/>
      <c r="R17" s="9"/>
      <c r="S17" s="9"/>
      <c r="T17" s="9"/>
      <c r="U17" s="9"/>
      <c r="V17" s="9"/>
      <c r="W17" s="9"/>
      <c r="X17" s="9"/>
      <c r="Y17" s="9"/>
      <c r="Z17" s="9"/>
      <c r="AA17" s="9"/>
      <c r="AB17" s="9"/>
      <c r="AC17" s="9"/>
      <c r="AD17" s="9"/>
      <c r="AE17" s="17"/>
      <c r="AF17" s="17"/>
      <c r="AG17" s="17"/>
    </row>
    <row r="18" spans="1:33" s="24" customFormat="1" ht="25.5" customHeight="1" thickBot="1" x14ac:dyDescent="0.25">
      <c r="B18" s="768" t="s">
        <v>1</v>
      </c>
      <c r="C18" s="769"/>
      <c r="D18" s="444" t="s">
        <v>140</v>
      </c>
      <c r="E18" s="466" t="s">
        <v>42</v>
      </c>
      <c r="F18" s="770" t="s">
        <v>16</v>
      </c>
      <c r="G18" s="770"/>
      <c r="H18" s="770"/>
      <c r="I18" s="769"/>
      <c r="J18" s="466" t="s">
        <v>3</v>
      </c>
      <c r="K18" s="445" t="s">
        <v>35</v>
      </c>
      <c r="L18" s="466" t="s">
        <v>5</v>
      </c>
      <c r="M18" s="445" t="s">
        <v>35</v>
      </c>
      <c r="N18" s="466" t="s">
        <v>5</v>
      </c>
      <c r="O18" s="445" t="s">
        <v>35</v>
      </c>
      <c r="P18" s="466" t="s">
        <v>5</v>
      </c>
      <c r="Q18" s="445" t="s">
        <v>35</v>
      </c>
      <c r="R18" s="466" t="s">
        <v>5</v>
      </c>
      <c r="S18" s="445" t="s">
        <v>35</v>
      </c>
      <c r="T18" s="466" t="s">
        <v>5</v>
      </c>
      <c r="U18" s="445" t="s">
        <v>35</v>
      </c>
      <c r="V18" s="466" t="s">
        <v>5</v>
      </c>
      <c r="W18" s="445" t="s">
        <v>35</v>
      </c>
      <c r="X18" s="466" t="s">
        <v>5</v>
      </c>
      <c r="Y18" s="445" t="s">
        <v>35</v>
      </c>
      <c r="Z18" s="466" t="s">
        <v>5</v>
      </c>
      <c r="AA18" s="445" t="s">
        <v>35</v>
      </c>
      <c r="AB18" s="466" t="s">
        <v>5</v>
      </c>
      <c r="AC18" s="445" t="s">
        <v>35</v>
      </c>
      <c r="AD18" s="466" t="s">
        <v>5</v>
      </c>
      <c r="AE18" s="23"/>
      <c r="AF18" s="467" t="s">
        <v>46</v>
      </c>
      <c r="AG18" s="468" t="s">
        <v>47</v>
      </c>
    </row>
    <row r="19" spans="1:33" s="12" customFormat="1" ht="21" customHeight="1" thickTop="1" x14ac:dyDescent="0.2">
      <c r="A19" s="11" t="str">
        <f>IF(D19="","",MAX($A$18:$A18)+1)</f>
        <v/>
      </c>
      <c r="B19" s="764"/>
      <c r="C19" s="765"/>
      <c r="D19" s="26"/>
      <c r="E19" s="209" t="str">
        <f>IF(D19="","",IF(LEFT(D19,1)&amp;RIGHT(D19,1)&lt;&gt;"M5","err",LEFT(D19,1)&amp;RIGHT(D19,1)))</f>
        <v/>
      </c>
      <c r="F19" s="111"/>
      <c r="G19" s="197" t="s">
        <v>2</v>
      </c>
      <c r="H19" s="111"/>
      <c r="I19" s="200" t="s">
        <v>4</v>
      </c>
      <c r="J19" s="211" t="str">
        <f>IF(AND(F19&lt;&gt;"",H19&lt;&gt;""),ROUNDDOWN(F19*H19/1000000,2),"")</f>
        <v/>
      </c>
      <c r="K19" s="103"/>
      <c r="L19" s="201">
        <f t="shared" ref="L19:L26" si="8">IF(AND($J19&lt;&gt;"",K19&lt;&gt;""),$J19*K19,0)</f>
        <v>0</v>
      </c>
      <c r="M19" s="103"/>
      <c r="N19" s="201">
        <f t="shared" ref="N19:N26" si="9">IF(AND($J19&lt;&gt;"",M19&lt;&gt;""),$J19*M19,0)</f>
        <v>0</v>
      </c>
      <c r="O19" s="103"/>
      <c r="P19" s="201">
        <f t="shared" ref="P19:P26" si="10">IF(AND($J19&lt;&gt;"",O19&lt;&gt;""),$J19*O19,0)</f>
        <v>0</v>
      </c>
      <c r="Q19" s="103"/>
      <c r="R19" s="201">
        <f t="shared" ref="R19:R26" si="11">IF(AND($J19&lt;&gt;"",Q19&lt;&gt;""),$J19*Q19,0)</f>
        <v>0</v>
      </c>
      <c r="S19" s="103"/>
      <c r="T19" s="201">
        <f t="shared" ref="T19:T26" si="12">IF(AND($J19&lt;&gt;"",S19&lt;&gt;""),$J19*S19,0)</f>
        <v>0</v>
      </c>
      <c r="U19" s="103"/>
      <c r="V19" s="201">
        <f t="shared" ref="V19:V26" si="13">IF(AND($J19&lt;&gt;"",U19&lt;&gt;""),$J19*U19,0)</f>
        <v>0</v>
      </c>
      <c r="W19" s="103"/>
      <c r="X19" s="201">
        <f t="shared" ref="X19:X26" si="14">IF(AND($J19&lt;&gt;"",W19&lt;&gt;""),$J19*W19,0)</f>
        <v>0</v>
      </c>
      <c r="Y19" s="103"/>
      <c r="Z19" s="201">
        <f t="shared" ref="Z19:Z26" si="15">IF(AND($J19&lt;&gt;"",Y19&lt;&gt;""),$J19*Y19,0)</f>
        <v>0</v>
      </c>
      <c r="AA19" s="103"/>
      <c r="AB19" s="201">
        <f t="shared" ref="AB19:AB26" si="16">IF(AND($J19&lt;&gt;"",AA19&lt;&gt;""),$J19*AA19,0)</f>
        <v>0</v>
      </c>
      <c r="AC19" s="103"/>
      <c r="AD19" s="201">
        <f t="shared" ref="AD19:AD26" si="17">IF(AND($J19&lt;&gt;"",AC19&lt;&gt;""),$J19*AC19,0)</f>
        <v>0</v>
      </c>
      <c r="AE19" s="37"/>
      <c r="AF19" s="207">
        <f>SUM(K19*$K$8,M19*$M$8,O19*$O$8,Q19*$Q$8,S19*$S$8,U19*$U$8,W19*$W$8,Y19*$Y$8,AA19*$AA$8,AC19*$AC$8)</f>
        <v>0</v>
      </c>
      <c r="AG19" s="208">
        <f>SUM(L19*$K$8,N19*$M$8,P19*$O$8,R19*$Q$8,T19*$S$8,V19*$U$8,X19*$W$8,Z19*$Y$8,AB19*$AA$8,AD19*$AC$8)</f>
        <v>0</v>
      </c>
    </row>
    <row r="20" spans="1:33" s="12" customFormat="1" ht="21" customHeight="1" x14ac:dyDescent="0.2">
      <c r="A20" s="11" t="str">
        <f>IF(D20="","",MAX($A$18:$A19)+1)</f>
        <v/>
      </c>
      <c r="B20" s="766"/>
      <c r="C20" s="767"/>
      <c r="D20" s="27"/>
      <c r="E20" s="210" t="str">
        <f t="shared" ref="E20:E26" si="18">IF(D20="","",IF(LEFT(D20,1)&amp;RIGHT(D20,1)&lt;&gt;"M5","err",LEFT(D20,1)&amp;RIGHT(D20,1)))</f>
        <v/>
      </c>
      <c r="F20" s="109"/>
      <c r="G20" s="198" t="s">
        <v>2</v>
      </c>
      <c r="H20" s="109"/>
      <c r="I20" s="202" t="s">
        <v>4</v>
      </c>
      <c r="J20" s="212" t="str">
        <f t="shared" ref="J20:J26" si="19">IF(AND(F20&lt;&gt;"",H20&lt;&gt;""),ROUNDDOWN(F20*H20/1000000,2),"")</f>
        <v/>
      </c>
      <c r="K20" s="104"/>
      <c r="L20" s="203">
        <f t="shared" si="8"/>
        <v>0</v>
      </c>
      <c r="M20" s="104"/>
      <c r="N20" s="438">
        <f t="shared" si="9"/>
        <v>0</v>
      </c>
      <c r="O20" s="104"/>
      <c r="P20" s="203">
        <f t="shared" si="10"/>
        <v>0</v>
      </c>
      <c r="Q20" s="104"/>
      <c r="R20" s="203">
        <f t="shared" si="11"/>
        <v>0</v>
      </c>
      <c r="S20" s="104"/>
      <c r="T20" s="203">
        <f t="shared" si="12"/>
        <v>0</v>
      </c>
      <c r="U20" s="104"/>
      <c r="V20" s="203">
        <f t="shared" si="13"/>
        <v>0</v>
      </c>
      <c r="W20" s="104"/>
      <c r="X20" s="203">
        <f t="shared" si="14"/>
        <v>0</v>
      </c>
      <c r="Y20" s="104"/>
      <c r="Z20" s="203">
        <f t="shared" si="15"/>
        <v>0</v>
      </c>
      <c r="AA20" s="104"/>
      <c r="AB20" s="203">
        <f t="shared" si="16"/>
        <v>0</v>
      </c>
      <c r="AC20" s="104"/>
      <c r="AD20" s="203">
        <f t="shared" si="17"/>
        <v>0</v>
      </c>
      <c r="AE20" s="206"/>
      <c r="AF20" s="207">
        <f t="shared" ref="AF20:AF26" si="20">SUM(K20*$K$8,M20*$M$8,O20*$O$8,Q20*$Q$8,S20*$S$8,U20*$U$8,W20*$W$8,Y20*$Y$8,AA20*$AA$8,AC20*$AC$8)</f>
        <v>0</v>
      </c>
      <c r="AG20" s="208">
        <f t="shared" ref="AG20:AG26" si="21">SUM(L20*$K$8,N20*$M$8,P20*$O$8,R20*$Q$8,T20*$S$8,V20*$U$8,X20*$W$8,Z20*$Y$8,AB20*$AA$8,AD20*$AC$8)</f>
        <v>0</v>
      </c>
    </row>
    <row r="21" spans="1:33" s="12" customFormat="1" ht="21" customHeight="1" x14ac:dyDescent="0.2">
      <c r="A21" s="11" t="str">
        <f>IF(D21="","",MAX($A$18:$A20)+1)</f>
        <v/>
      </c>
      <c r="B21" s="766"/>
      <c r="C21" s="767"/>
      <c r="D21" s="27"/>
      <c r="E21" s="210" t="str">
        <f t="shared" si="18"/>
        <v/>
      </c>
      <c r="F21" s="109"/>
      <c r="G21" s="198" t="s">
        <v>2</v>
      </c>
      <c r="H21" s="109"/>
      <c r="I21" s="202" t="s">
        <v>4</v>
      </c>
      <c r="J21" s="212" t="str">
        <f t="shared" si="19"/>
        <v/>
      </c>
      <c r="K21" s="104"/>
      <c r="L21" s="203">
        <f t="shared" si="8"/>
        <v>0</v>
      </c>
      <c r="M21" s="104"/>
      <c r="N21" s="203">
        <f t="shared" si="9"/>
        <v>0</v>
      </c>
      <c r="O21" s="104"/>
      <c r="P21" s="203">
        <f t="shared" si="10"/>
        <v>0</v>
      </c>
      <c r="Q21" s="104"/>
      <c r="R21" s="203">
        <f t="shared" si="11"/>
        <v>0</v>
      </c>
      <c r="S21" s="104"/>
      <c r="T21" s="203">
        <f t="shared" si="12"/>
        <v>0</v>
      </c>
      <c r="U21" s="104"/>
      <c r="V21" s="203">
        <f t="shared" si="13"/>
        <v>0</v>
      </c>
      <c r="W21" s="104"/>
      <c r="X21" s="203">
        <f t="shared" si="14"/>
        <v>0</v>
      </c>
      <c r="Y21" s="104"/>
      <c r="Z21" s="203">
        <f t="shared" si="15"/>
        <v>0</v>
      </c>
      <c r="AA21" s="104"/>
      <c r="AB21" s="203">
        <f t="shared" si="16"/>
        <v>0</v>
      </c>
      <c r="AC21" s="104"/>
      <c r="AD21" s="203">
        <f t="shared" si="17"/>
        <v>0</v>
      </c>
      <c r="AE21" s="206"/>
      <c r="AF21" s="207">
        <f t="shared" si="20"/>
        <v>0</v>
      </c>
      <c r="AG21" s="208">
        <f t="shared" si="21"/>
        <v>0</v>
      </c>
    </row>
    <row r="22" spans="1:33" s="12" customFormat="1" ht="21" customHeight="1" x14ac:dyDescent="0.2">
      <c r="A22" s="11" t="str">
        <f>IF(D22="","",MAX($A$18:$A21)+1)</f>
        <v/>
      </c>
      <c r="B22" s="766"/>
      <c r="C22" s="767"/>
      <c r="D22" s="27"/>
      <c r="E22" s="210" t="str">
        <f t="shared" si="18"/>
        <v/>
      </c>
      <c r="F22" s="109"/>
      <c r="G22" s="198" t="s">
        <v>2</v>
      </c>
      <c r="H22" s="109"/>
      <c r="I22" s="202" t="s">
        <v>4</v>
      </c>
      <c r="J22" s="212" t="str">
        <f t="shared" si="19"/>
        <v/>
      </c>
      <c r="K22" s="104"/>
      <c r="L22" s="203">
        <f t="shared" si="8"/>
        <v>0</v>
      </c>
      <c r="M22" s="104"/>
      <c r="N22" s="203">
        <f t="shared" si="9"/>
        <v>0</v>
      </c>
      <c r="O22" s="104"/>
      <c r="P22" s="203">
        <f t="shared" si="10"/>
        <v>0</v>
      </c>
      <c r="Q22" s="104"/>
      <c r="R22" s="203">
        <f t="shared" si="11"/>
        <v>0</v>
      </c>
      <c r="S22" s="104"/>
      <c r="T22" s="203">
        <f t="shared" si="12"/>
        <v>0</v>
      </c>
      <c r="U22" s="104"/>
      <c r="V22" s="203">
        <f t="shared" si="13"/>
        <v>0</v>
      </c>
      <c r="W22" s="104"/>
      <c r="X22" s="203">
        <f t="shared" si="14"/>
        <v>0</v>
      </c>
      <c r="Y22" s="104"/>
      <c r="Z22" s="203">
        <f t="shared" si="15"/>
        <v>0</v>
      </c>
      <c r="AA22" s="104"/>
      <c r="AB22" s="203">
        <f t="shared" si="16"/>
        <v>0</v>
      </c>
      <c r="AC22" s="104"/>
      <c r="AD22" s="203">
        <f t="shared" si="17"/>
        <v>0</v>
      </c>
      <c r="AE22" s="206"/>
      <c r="AF22" s="207">
        <f t="shared" si="20"/>
        <v>0</v>
      </c>
      <c r="AG22" s="208">
        <f t="shared" si="21"/>
        <v>0</v>
      </c>
    </row>
    <row r="23" spans="1:33" s="12" customFormat="1" ht="21" customHeight="1" x14ac:dyDescent="0.2">
      <c r="A23" s="11" t="str">
        <f>IF(D23="","",MAX($A$18:$A22)+1)</f>
        <v/>
      </c>
      <c r="B23" s="766"/>
      <c r="C23" s="767"/>
      <c r="D23" s="27"/>
      <c r="E23" s="210" t="str">
        <f t="shared" si="18"/>
        <v/>
      </c>
      <c r="F23" s="109"/>
      <c r="G23" s="198" t="s">
        <v>2</v>
      </c>
      <c r="H23" s="109"/>
      <c r="I23" s="202" t="s">
        <v>4</v>
      </c>
      <c r="J23" s="212" t="str">
        <f t="shared" si="19"/>
        <v/>
      </c>
      <c r="K23" s="104"/>
      <c r="L23" s="203">
        <f t="shared" si="8"/>
        <v>0</v>
      </c>
      <c r="M23" s="104"/>
      <c r="N23" s="203">
        <f t="shared" si="9"/>
        <v>0</v>
      </c>
      <c r="O23" s="104"/>
      <c r="P23" s="203">
        <f t="shared" si="10"/>
        <v>0</v>
      </c>
      <c r="Q23" s="104"/>
      <c r="R23" s="203">
        <f t="shared" si="11"/>
        <v>0</v>
      </c>
      <c r="S23" s="104"/>
      <c r="T23" s="203">
        <f t="shared" si="12"/>
        <v>0</v>
      </c>
      <c r="U23" s="104"/>
      <c r="V23" s="203">
        <f t="shared" si="13"/>
        <v>0</v>
      </c>
      <c r="W23" s="104"/>
      <c r="X23" s="203">
        <f t="shared" si="14"/>
        <v>0</v>
      </c>
      <c r="Y23" s="104"/>
      <c r="Z23" s="203">
        <f t="shared" si="15"/>
        <v>0</v>
      </c>
      <c r="AA23" s="104"/>
      <c r="AB23" s="203">
        <f t="shared" si="16"/>
        <v>0</v>
      </c>
      <c r="AC23" s="104"/>
      <c r="AD23" s="203">
        <f t="shared" si="17"/>
        <v>0</v>
      </c>
      <c r="AE23" s="206"/>
      <c r="AF23" s="207">
        <f t="shared" si="20"/>
        <v>0</v>
      </c>
      <c r="AG23" s="208">
        <f t="shared" si="21"/>
        <v>0</v>
      </c>
    </row>
    <row r="24" spans="1:33" s="12" customFormat="1" ht="21" customHeight="1" x14ac:dyDescent="0.2">
      <c r="A24" s="11" t="str">
        <f>IF(D24="","",MAX($A$18:$A23)+1)</f>
        <v/>
      </c>
      <c r="B24" s="766"/>
      <c r="C24" s="767"/>
      <c r="D24" s="27"/>
      <c r="E24" s="210" t="str">
        <f t="shared" si="18"/>
        <v/>
      </c>
      <c r="F24" s="109"/>
      <c r="G24" s="198" t="s">
        <v>2</v>
      </c>
      <c r="H24" s="109"/>
      <c r="I24" s="202" t="s">
        <v>4</v>
      </c>
      <c r="J24" s="212" t="str">
        <f t="shared" si="19"/>
        <v/>
      </c>
      <c r="K24" s="104"/>
      <c r="L24" s="203">
        <f t="shared" si="8"/>
        <v>0</v>
      </c>
      <c r="M24" s="104"/>
      <c r="N24" s="203">
        <f t="shared" si="9"/>
        <v>0</v>
      </c>
      <c r="O24" s="104"/>
      <c r="P24" s="203">
        <f t="shared" si="10"/>
        <v>0</v>
      </c>
      <c r="Q24" s="104"/>
      <c r="R24" s="203">
        <f t="shared" si="11"/>
        <v>0</v>
      </c>
      <c r="S24" s="104"/>
      <c r="T24" s="203">
        <f t="shared" si="12"/>
        <v>0</v>
      </c>
      <c r="U24" s="104"/>
      <c r="V24" s="203">
        <f t="shared" si="13"/>
        <v>0</v>
      </c>
      <c r="W24" s="104"/>
      <c r="X24" s="203">
        <f t="shared" si="14"/>
        <v>0</v>
      </c>
      <c r="Y24" s="104"/>
      <c r="Z24" s="203">
        <f t="shared" si="15"/>
        <v>0</v>
      </c>
      <c r="AA24" s="104"/>
      <c r="AB24" s="203">
        <f t="shared" si="16"/>
        <v>0</v>
      </c>
      <c r="AC24" s="104"/>
      <c r="AD24" s="203">
        <f t="shared" si="17"/>
        <v>0</v>
      </c>
      <c r="AE24" s="206"/>
      <c r="AF24" s="207">
        <f t="shared" si="20"/>
        <v>0</v>
      </c>
      <c r="AG24" s="208">
        <f t="shared" si="21"/>
        <v>0</v>
      </c>
    </row>
    <row r="25" spans="1:33" s="12" customFormat="1" ht="21" customHeight="1" x14ac:dyDescent="0.2">
      <c r="A25" s="11" t="str">
        <f>IF(D25="","",MAX($A$18:$A24)+1)</f>
        <v/>
      </c>
      <c r="B25" s="766"/>
      <c r="C25" s="767"/>
      <c r="D25" s="27"/>
      <c r="E25" s="210" t="str">
        <f t="shared" si="18"/>
        <v/>
      </c>
      <c r="F25" s="109"/>
      <c r="G25" s="198" t="s">
        <v>2</v>
      </c>
      <c r="H25" s="109"/>
      <c r="I25" s="202" t="s">
        <v>4</v>
      </c>
      <c r="J25" s="212" t="str">
        <f t="shared" si="19"/>
        <v/>
      </c>
      <c r="K25" s="104"/>
      <c r="L25" s="203">
        <f t="shared" si="8"/>
        <v>0</v>
      </c>
      <c r="M25" s="104"/>
      <c r="N25" s="203">
        <f t="shared" si="9"/>
        <v>0</v>
      </c>
      <c r="O25" s="104"/>
      <c r="P25" s="203">
        <f t="shared" si="10"/>
        <v>0</v>
      </c>
      <c r="Q25" s="104"/>
      <c r="R25" s="203">
        <f t="shared" si="11"/>
        <v>0</v>
      </c>
      <c r="S25" s="104"/>
      <c r="T25" s="203">
        <f t="shared" si="12"/>
        <v>0</v>
      </c>
      <c r="U25" s="104"/>
      <c r="V25" s="203">
        <f t="shared" si="13"/>
        <v>0</v>
      </c>
      <c r="W25" s="104"/>
      <c r="X25" s="203">
        <f t="shared" si="14"/>
        <v>0</v>
      </c>
      <c r="Y25" s="104"/>
      <c r="Z25" s="203">
        <f t="shared" si="15"/>
        <v>0</v>
      </c>
      <c r="AA25" s="104"/>
      <c r="AB25" s="203">
        <f t="shared" si="16"/>
        <v>0</v>
      </c>
      <c r="AC25" s="104"/>
      <c r="AD25" s="203">
        <f t="shared" si="17"/>
        <v>0</v>
      </c>
      <c r="AE25" s="206"/>
      <c r="AF25" s="207">
        <f t="shared" si="20"/>
        <v>0</v>
      </c>
      <c r="AG25" s="208">
        <f t="shared" si="21"/>
        <v>0</v>
      </c>
    </row>
    <row r="26" spans="1:33" s="12" customFormat="1" ht="21" customHeight="1" x14ac:dyDescent="0.2">
      <c r="A26" s="11" t="str">
        <f>IF(D26="","",MAX($A$18:$A25)+1)</f>
        <v/>
      </c>
      <c r="B26" s="766"/>
      <c r="C26" s="767"/>
      <c r="D26" s="27"/>
      <c r="E26" s="210" t="str">
        <f t="shared" si="18"/>
        <v/>
      </c>
      <c r="F26" s="109"/>
      <c r="G26" s="198" t="s">
        <v>2</v>
      </c>
      <c r="H26" s="109"/>
      <c r="I26" s="202" t="s">
        <v>4</v>
      </c>
      <c r="J26" s="212" t="str">
        <f t="shared" si="19"/>
        <v/>
      </c>
      <c r="K26" s="104"/>
      <c r="L26" s="203">
        <f t="shared" si="8"/>
        <v>0</v>
      </c>
      <c r="M26" s="104"/>
      <c r="N26" s="203">
        <f t="shared" si="9"/>
        <v>0</v>
      </c>
      <c r="O26" s="104"/>
      <c r="P26" s="203">
        <f t="shared" si="10"/>
        <v>0</v>
      </c>
      <c r="Q26" s="104"/>
      <c r="R26" s="203">
        <f t="shared" si="11"/>
        <v>0</v>
      </c>
      <c r="S26" s="104"/>
      <c r="T26" s="203">
        <f t="shared" si="12"/>
        <v>0</v>
      </c>
      <c r="U26" s="104"/>
      <c r="V26" s="203">
        <f t="shared" si="13"/>
        <v>0</v>
      </c>
      <c r="W26" s="104"/>
      <c r="X26" s="203">
        <f t="shared" si="14"/>
        <v>0</v>
      </c>
      <c r="Y26" s="104"/>
      <c r="Z26" s="203">
        <f t="shared" si="15"/>
        <v>0</v>
      </c>
      <c r="AA26" s="104"/>
      <c r="AB26" s="203">
        <f t="shared" si="16"/>
        <v>0</v>
      </c>
      <c r="AC26" s="104"/>
      <c r="AD26" s="203">
        <f t="shared" si="17"/>
        <v>0</v>
      </c>
      <c r="AE26" s="206"/>
      <c r="AF26" s="207">
        <f t="shared" si="20"/>
        <v>0</v>
      </c>
      <c r="AG26" s="208">
        <f t="shared" si="21"/>
        <v>0</v>
      </c>
    </row>
    <row r="27" spans="1:33" s="11" customFormat="1" ht="21" customHeight="1" x14ac:dyDescent="0.2">
      <c r="B27" s="774" t="s">
        <v>6</v>
      </c>
      <c r="C27" s="774"/>
      <c r="D27" s="774"/>
      <c r="E27" s="774"/>
      <c r="F27" s="774"/>
      <c r="G27" s="774"/>
      <c r="H27" s="774"/>
      <c r="I27" s="774"/>
      <c r="J27" s="774"/>
      <c r="K27" s="106">
        <f t="shared" ref="K27:AD27" si="22">SUM(K19:K26)</f>
        <v>0</v>
      </c>
      <c r="L27" s="108">
        <f t="shared" si="22"/>
        <v>0</v>
      </c>
      <c r="M27" s="106">
        <f t="shared" si="22"/>
        <v>0</v>
      </c>
      <c r="N27" s="108">
        <f t="shared" si="22"/>
        <v>0</v>
      </c>
      <c r="O27" s="106">
        <f t="shared" si="22"/>
        <v>0</v>
      </c>
      <c r="P27" s="108">
        <f t="shared" si="22"/>
        <v>0</v>
      </c>
      <c r="Q27" s="106">
        <f t="shared" si="22"/>
        <v>0</v>
      </c>
      <c r="R27" s="108">
        <f t="shared" si="22"/>
        <v>0</v>
      </c>
      <c r="S27" s="106">
        <f t="shared" si="22"/>
        <v>0</v>
      </c>
      <c r="T27" s="108">
        <f t="shared" si="22"/>
        <v>0</v>
      </c>
      <c r="U27" s="106">
        <f t="shared" si="22"/>
        <v>0</v>
      </c>
      <c r="V27" s="108">
        <f t="shared" si="22"/>
        <v>0</v>
      </c>
      <c r="W27" s="106">
        <f t="shared" si="22"/>
        <v>0</v>
      </c>
      <c r="X27" s="108">
        <f t="shared" si="22"/>
        <v>0</v>
      </c>
      <c r="Y27" s="106">
        <f t="shared" si="22"/>
        <v>0</v>
      </c>
      <c r="Z27" s="108">
        <f t="shared" si="22"/>
        <v>0</v>
      </c>
      <c r="AA27" s="106">
        <f t="shared" si="22"/>
        <v>0</v>
      </c>
      <c r="AB27" s="108">
        <f t="shared" si="22"/>
        <v>0</v>
      </c>
      <c r="AC27" s="106">
        <f t="shared" si="22"/>
        <v>0</v>
      </c>
      <c r="AD27" s="108">
        <f t="shared" si="22"/>
        <v>0</v>
      </c>
      <c r="AE27" s="37"/>
      <c r="AF27" s="107">
        <f>SUM(AF19:AF26)</f>
        <v>0</v>
      </c>
      <c r="AG27" s="116">
        <f>SUM(AG19:AG26)</f>
        <v>0</v>
      </c>
    </row>
    <row r="28" spans="1:33" s="11" customFormat="1" ht="15" customHeight="1" x14ac:dyDescent="0.2">
      <c r="B28" s="10"/>
      <c r="C28" s="10"/>
      <c r="D28" s="10"/>
      <c r="E28" s="10"/>
      <c r="F28" s="10"/>
      <c r="G28" s="10"/>
      <c r="H28" s="10"/>
      <c r="I28" s="10"/>
      <c r="J28" s="10"/>
      <c r="K28" s="17"/>
      <c r="L28" s="18"/>
      <c r="M28" s="17"/>
      <c r="N28" s="18"/>
      <c r="O28" s="17"/>
      <c r="P28" s="18"/>
      <c r="Q28" s="17"/>
      <c r="R28" s="18"/>
      <c r="S28" s="17"/>
      <c r="T28" s="18"/>
      <c r="U28" s="17"/>
      <c r="V28" s="18"/>
      <c r="W28" s="17"/>
      <c r="X28" s="18"/>
      <c r="Y28" s="17"/>
      <c r="Z28" s="18"/>
      <c r="AA28" s="17"/>
      <c r="AB28" s="18"/>
      <c r="AC28" s="17"/>
      <c r="AD28" s="18"/>
      <c r="AE28" s="19"/>
      <c r="AF28" s="17"/>
      <c r="AG28" s="18"/>
    </row>
    <row r="29" spans="1:33" ht="23.25" customHeight="1" x14ac:dyDescent="0.25">
      <c r="B29" s="752" t="s">
        <v>0</v>
      </c>
      <c r="C29" s="752"/>
      <c r="D29" s="753" t="s">
        <v>177</v>
      </c>
      <c r="E29" s="754"/>
      <c r="F29" s="754"/>
      <c r="G29" s="754"/>
      <c r="H29" s="754"/>
      <c r="I29" s="754"/>
      <c r="J29" s="755"/>
      <c r="K29" s="97"/>
      <c r="L29" s="9"/>
      <c r="M29" s="9"/>
      <c r="N29" s="9"/>
      <c r="O29" s="9"/>
      <c r="P29" s="9"/>
      <c r="Q29" s="9"/>
      <c r="R29" s="9"/>
      <c r="S29" s="9"/>
      <c r="T29" s="9"/>
      <c r="U29" s="9"/>
      <c r="V29" s="9"/>
      <c r="W29" s="9"/>
      <c r="X29" s="9"/>
      <c r="Y29" s="9"/>
      <c r="Z29" s="9"/>
      <c r="AA29" s="9"/>
      <c r="AB29" s="9"/>
      <c r="AC29" s="9"/>
      <c r="AD29" s="9"/>
      <c r="AE29" s="17"/>
      <c r="AF29" s="98"/>
      <c r="AG29" s="98"/>
    </row>
    <row r="30" spans="1:33" ht="21.75" customHeight="1" x14ac:dyDescent="0.2">
      <c r="B30" s="771" t="str">
        <f>IF(COUNTIF(E32:E51,"err")&gt;0,"グレードと一致しない型番があります。登録番号を確認して下さい。","")</f>
        <v/>
      </c>
      <c r="C30" s="771"/>
      <c r="D30" s="771"/>
      <c r="E30" s="771"/>
      <c r="F30" s="771"/>
      <c r="G30" s="771"/>
      <c r="H30" s="771"/>
      <c r="I30" s="771"/>
      <c r="J30" s="771"/>
      <c r="K30" s="40" t="s">
        <v>13</v>
      </c>
      <c r="L30" s="9"/>
      <c r="M30" s="9"/>
      <c r="N30" s="9"/>
      <c r="O30" s="9"/>
      <c r="P30" s="9"/>
      <c r="Q30" s="9"/>
      <c r="R30" s="9"/>
      <c r="S30" s="9"/>
      <c r="T30" s="9"/>
      <c r="U30" s="9"/>
      <c r="V30" s="9"/>
      <c r="W30" s="9"/>
      <c r="X30" s="9"/>
      <c r="Y30" s="9"/>
      <c r="Z30" s="9"/>
      <c r="AA30" s="9"/>
      <c r="AB30" s="9"/>
      <c r="AC30" s="9"/>
      <c r="AD30" s="9"/>
      <c r="AE30" s="17"/>
      <c r="AF30" s="17"/>
      <c r="AG30" s="17"/>
    </row>
    <row r="31" spans="1:33" s="24" customFormat="1" ht="25.5" customHeight="1" thickBot="1" x14ac:dyDescent="0.25">
      <c r="B31" s="820" t="s">
        <v>1</v>
      </c>
      <c r="C31" s="821"/>
      <c r="D31" s="446" t="s">
        <v>140</v>
      </c>
      <c r="E31" s="466" t="s">
        <v>42</v>
      </c>
      <c r="F31" s="770" t="s">
        <v>16</v>
      </c>
      <c r="G31" s="770"/>
      <c r="H31" s="770"/>
      <c r="I31" s="769"/>
      <c r="J31" s="466" t="s">
        <v>3</v>
      </c>
      <c r="K31" s="445" t="s">
        <v>35</v>
      </c>
      <c r="L31" s="466" t="s">
        <v>5</v>
      </c>
      <c r="M31" s="445" t="s">
        <v>35</v>
      </c>
      <c r="N31" s="466" t="s">
        <v>5</v>
      </c>
      <c r="O31" s="445" t="s">
        <v>35</v>
      </c>
      <c r="P31" s="466" t="s">
        <v>5</v>
      </c>
      <c r="Q31" s="445" t="s">
        <v>35</v>
      </c>
      <c r="R31" s="466" t="s">
        <v>5</v>
      </c>
      <c r="S31" s="445" t="s">
        <v>35</v>
      </c>
      <c r="T31" s="466" t="s">
        <v>5</v>
      </c>
      <c r="U31" s="445" t="s">
        <v>35</v>
      </c>
      <c r="V31" s="466" t="s">
        <v>5</v>
      </c>
      <c r="W31" s="445" t="s">
        <v>35</v>
      </c>
      <c r="X31" s="466" t="s">
        <v>5</v>
      </c>
      <c r="Y31" s="445" t="s">
        <v>35</v>
      </c>
      <c r="Z31" s="466" t="s">
        <v>5</v>
      </c>
      <c r="AA31" s="445" t="s">
        <v>35</v>
      </c>
      <c r="AB31" s="466" t="s">
        <v>5</v>
      </c>
      <c r="AC31" s="445" t="s">
        <v>35</v>
      </c>
      <c r="AD31" s="466" t="s">
        <v>5</v>
      </c>
      <c r="AE31" s="23"/>
      <c r="AF31" s="467" t="s">
        <v>46</v>
      </c>
      <c r="AG31" s="468" t="s">
        <v>47</v>
      </c>
    </row>
    <row r="32" spans="1:33" s="12" customFormat="1" ht="21" customHeight="1" thickTop="1" x14ac:dyDescent="0.2">
      <c r="A32" s="11" t="str">
        <f>IF(D32="","",MAX($A$31:$A31)+1)</f>
        <v/>
      </c>
      <c r="B32" s="772"/>
      <c r="C32" s="773"/>
      <c r="D32" s="26"/>
      <c r="E32" s="166" t="str">
        <f>IF(D32="","",IF(AND(LEFT(D32,1)&amp;RIGHT(D32,1)&lt;&gt;"M6"),"err",LEFT(D32,1)&amp;RIGHT(D32,1)))</f>
        <v/>
      </c>
      <c r="F32" s="111"/>
      <c r="G32" s="197" t="s">
        <v>2</v>
      </c>
      <c r="H32" s="111"/>
      <c r="I32" s="200" t="s">
        <v>4</v>
      </c>
      <c r="J32" s="211" t="str">
        <f>IF(AND(F32&lt;&gt;"",H32&lt;&gt;""),ROUNDDOWN(F32*H32/1000000,2),"")</f>
        <v/>
      </c>
      <c r="K32" s="103"/>
      <c r="L32" s="201">
        <f t="shared" ref="L32:L51" si="23">IF(AND($J32&lt;&gt;"",K32&lt;&gt;""),$J32*K32,0)</f>
        <v>0</v>
      </c>
      <c r="M32" s="103"/>
      <c r="N32" s="201">
        <f t="shared" ref="N32:N51" si="24">IF(AND($J32&lt;&gt;"",M32&lt;&gt;""),$J32*M32,0)</f>
        <v>0</v>
      </c>
      <c r="O32" s="103"/>
      <c r="P32" s="201">
        <f t="shared" ref="P32:P51" si="25">IF(AND($J32&lt;&gt;"",O32&lt;&gt;""),$J32*O32,0)</f>
        <v>0</v>
      </c>
      <c r="Q32" s="103"/>
      <c r="R32" s="201">
        <f t="shared" ref="R32:R51" si="26">IF(AND($J32&lt;&gt;"",Q32&lt;&gt;""),$J32*Q32,0)</f>
        <v>0</v>
      </c>
      <c r="S32" s="103"/>
      <c r="T32" s="201">
        <f t="shared" ref="T32:T51" si="27">IF(AND($J32&lt;&gt;"",S32&lt;&gt;""),$J32*S32,0)</f>
        <v>0</v>
      </c>
      <c r="U32" s="103"/>
      <c r="V32" s="201">
        <f t="shared" ref="V32:V51" si="28">IF(AND($J32&lt;&gt;"",U32&lt;&gt;""),$J32*U32,0)</f>
        <v>0</v>
      </c>
      <c r="W32" s="103"/>
      <c r="X32" s="201">
        <f t="shared" ref="X32:X51" si="29">IF(AND($J32&lt;&gt;"",W32&lt;&gt;""),$J32*W32,0)</f>
        <v>0</v>
      </c>
      <c r="Y32" s="103"/>
      <c r="Z32" s="201">
        <f t="shared" ref="Z32:Z51" si="30">IF(AND($J32&lt;&gt;"",Y32&lt;&gt;""),$J32*Y32,0)</f>
        <v>0</v>
      </c>
      <c r="AA32" s="103"/>
      <c r="AB32" s="201">
        <f t="shared" ref="AB32:AB51" si="31">IF(AND($J32&lt;&gt;"",AA32&lt;&gt;""),$J32*AA32,0)</f>
        <v>0</v>
      </c>
      <c r="AC32" s="103"/>
      <c r="AD32" s="201">
        <f t="shared" ref="AD32:AD51" si="32">IF(AND($J32&lt;&gt;"",AC32&lt;&gt;""),$J32*AC32,0)</f>
        <v>0</v>
      </c>
      <c r="AE32" s="37"/>
      <c r="AF32" s="207">
        <f>SUM(K32*$K$8,M32*$M$8,O32*$O$8,Q32*$Q$8,S32*$S$8,U32*$U$8,W32*$W$8,Y32*$Y$8,AA32*$AA$8,AC32*$AC$8)</f>
        <v>0</v>
      </c>
      <c r="AG32" s="208">
        <f>SUM(L32*$K$8,N32*$M$8,P32*$O$8,R32*$Q$8,T32*$S$8,V32*$U$8,X32*$W$8,Z32*$Y$8,AB32*$AA$8,AD32*$AC$8)</f>
        <v>0</v>
      </c>
    </row>
    <row r="33" spans="1:33" s="12" customFormat="1" ht="21" customHeight="1" x14ac:dyDescent="0.2">
      <c r="A33" s="11" t="str">
        <f>IF(D33="","",MAX($A$31:$A32)+1)</f>
        <v/>
      </c>
      <c r="B33" s="766"/>
      <c r="C33" s="767"/>
      <c r="D33" s="27"/>
      <c r="E33" s="167" t="str">
        <f t="shared" ref="E33:E51" si="33">IF(D33="","",IF(AND(LEFT(D33,1)&amp;RIGHT(D33,1)&lt;&gt;"M6"),"err",LEFT(D33,1)&amp;RIGHT(D33,1)))</f>
        <v/>
      </c>
      <c r="F33" s="109"/>
      <c r="G33" s="198" t="s">
        <v>2</v>
      </c>
      <c r="H33" s="109"/>
      <c r="I33" s="202" t="s">
        <v>4</v>
      </c>
      <c r="J33" s="212" t="str">
        <f t="shared" ref="J33:J51" si="34">IF(AND(F33&lt;&gt;"",H33&lt;&gt;""),ROUNDDOWN(F33*H33/1000000,2),"")</f>
        <v/>
      </c>
      <c r="K33" s="104"/>
      <c r="L33" s="203">
        <f t="shared" si="23"/>
        <v>0</v>
      </c>
      <c r="M33" s="104"/>
      <c r="N33" s="203">
        <f t="shared" si="24"/>
        <v>0</v>
      </c>
      <c r="O33" s="104"/>
      <c r="P33" s="203">
        <f t="shared" si="25"/>
        <v>0</v>
      </c>
      <c r="Q33" s="104"/>
      <c r="R33" s="203">
        <f t="shared" si="26"/>
        <v>0</v>
      </c>
      <c r="S33" s="104"/>
      <c r="T33" s="203">
        <f t="shared" si="27"/>
        <v>0</v>
      </c>
      <c r="U33" s="104"/>
      <c r="V33" s="203">
        <f t="shared" si="28"/>
        <v>0</v>
      </c>
      <c r="W33" s="104"/>
      <c r="X33" s="203">
        <f t="shared" si="29"/>
        <v>0</v>
      </c>
      <c r="Y33" s="104"/>
      <c r="Z33" s="203">
        <f t="shared" si="30"/>
        <v>0</v>
      </c>
      <c r="AA33" s="104"/>
      <c r="AB33" s="203">
        <f t="shared" si="31"/>
        <v>0</v>
      </c>
      <c r="AC33" s="104"/>
      <c r="AD33" s="203">
        <f t="shared" si="32"/>
        <v>0</v>
      </c>
      <c r="AE33" s="206"/>
      <c r="AF33" s="207">
        <f t="shared" ref="AF33:AF50" si="35">SUM(K33*$K$8,M33*$M$8,O33*$O$8,Q33*$Q$8,S33*$S$8,U33*$U$8,W33*$W$8,Y33*$Y$8,AA33*$AA$8,AC33*$AC$8)</f>
        <v>0</v>
      </c>
      <c r="AG33" s="208">
        <f t="shared" ref="AG33:AG50" si="36">SUM(L33*$K$8,N33*$M$8,P33*$O$8,R33*$Q$8,T33*$S$8,V33*$U$8,X33*$W$8,Z33*$Y$8,AB33*$AA$8,AD33*$AC$8)</f>
        <v>0</v>
      </c>
    </row>
    <row r="34" spans="1:33" s="12" customFormat="1" ht="21" customHeight="1" x14ac:dyDescent="0.2">
      <c r="A34" s="11" t="str">
        <f>IF(D34="","",MAX($A$31:$A33)+1)</f>
        <v/>
      </c>
      <c r="B34" s="766"/>
      <c r="C34" s="767"/>
      <c r="D34" s="27"/>
      <c r="E34" s="167" t="str">
        <f t="shared" si="33"/>
        <v/>
      </c>
      <c r="F34" s="109"/>
      <c r="G34" s="198" t="s">
        <v>2</v>
      </c>
      <c r="H34" s="109"/>
      <c r="I34" s="202" t="s">
        <v>4</v>
      </c>
      <c r="J34" s="212" t="str">
        <f t="shared" ref="J34:J41" si="37">IF(AND(F34&lt;&gt;"",H34&lt;&gt;""),ROUNDDOWN(F34*H34/1000000,2),"")</f>
        <v/>
      </c>
      <c r="K34" s="104"/>
      <c r="L34" s="203">
        <f t="shared" si="23"/>
        <v>0</v>
      </c>
      <c r="M34" s="104"/>
      <c r="N34" s="203">
        <f t="shared" si="24"/>
        <v>0</v>
      </c>
      <c r="O34" s="104"/>
      <c r="P34" s="203">
        <f t="shared" si="25"/>
        <v>0</v>
      </c>
      <c r="Q34" s="104"/>
      <c r="R34" s="203">
        <f t="shared" si="26"/>
        <v>0</v>
      </c>
      <c r="S34" s="104"/>
      <c r="T34" s="203">
        <f t="shared" si="27"/>
        <v>0</v>
      </c>
      <c r="U34" s="104"/>
      <c r="V34" s="203">
        <f t="shared" si="28"/>
        <v>0</v>
      </c>
      <c r="W34" s="104"/>
      <c r="X34" s="203">
        <f t="shared" si="29"/>
        <v>0</v>
      </c>
      <c r="Y34" s="104"/>
      <c r="Z34" s="203">
        <f t="shared" si="30"/>
        <v>0</v>
      </c>
      <c r="AA34" s="104"/>
      <c r="AB34" s="203">
        <f t="shared" si="31"/>
        <v>0</v>
      </c>
      <c r="AC34" s="104"/>
      <c r="AD34" s="203">
        <f t="shared" si="32"/>
        <v>0</v>
      </c>
      <c r="AE34" s="206"/>
      <c r="AF34" s="207">
        <f t="shared" si="35"/>
        <v>0</v>
      </c>
      <c r="AG34" s="208">
        <f t="shared" si="36"/>
        <v>0</v>
      </c>
    </row>
    <row r="35" spans="1:33" s="12" customFormat="1" ht="21" customHeight="1" x14ac:dyDescent="0.2">
      <c r="A35" s="11" t="str">
        <f>IF(D35="","",MAX($A$31:$A34)+1)</f>
        <v/>
      </c>
      <c r="B35" s="766"/>
      <c r="C35" s="767"/>
      <c r="D35" s="27"/>
      <c r="E35" s="167" t="str">
        <f t="shared" si="33"/>
        <v/>
      </c>
      <c r="F35" s="109"/>
      <c r="G35" s="198" t="s">
        <v>2</v>
      </c>
      <c r="H35" s="109"/>
      <c r="I35" s="202" t="s">
        <v>4</v>
      </c>
      <c r="J35" s="212" t="str">
        <f t="shared" si="37"/>
        <v/>
      </c>
      <c r="K35" s="104"/>
      <c r="L35" s="203">
        <f t="shared" si="23"/>
        <v>0</v>
      </c>
      <c r="M35" s="104"/>
      <c r="N35" s="203">
        <f t="shared" si="24"/>
        <v>0</v>
      </c>
      <c r="O35" s="104"/>
      <c r="P35" s="203">
        <f t="shared" si="25"/>
        <v>0</v>
      </c>
      <c r="Q35" s="104"/>
      <c r="R35" s="203">
        <f t="shared" si="26"/>
        <v>0</v>
      </c>
      <c r="S35" s="104"/>
      <c r="T35" s="203">
        <f t="shared" si="27"/>
        <v>0</v>
      </c>
      <c r="U35" s="104"/>
      <c r="V35" s="203">
        <f t="shared" si="28"/>
        <v>0</v>
      </c>
      <c r="W35" s="104"/>
      <c r="X35" s="203">
        <f t="shared" si="29"/>
        <v>0</v>
      </c>
      <c r="Y35" s="104"/>
      <c r="Z35" s="203">
        <f t="shared" si="30"/>
        <v>0</v>
      </c>
      <c r="AA35" s="104"/>
      <c r="AB35" s="203">
        <f t="shared" si="31"/>
        <v>0</v>
      </c>
      <c r="AC35" s="104"/>
      <c r="AD35" s="203">
        <f t="shared" si="32"/>
        <v>0</v>
      </c>
      <c r="AE35" s="206"/>
      <c r="AF35" s="207">
        <f t="shared" si="35"/>
        <v>0</v>
      </c>
      <c r="AG35" s="208">
        <f t="shared" si="36"/>
        <v>0</v>
      </c>
    </row>
    <row r="36" spans="1:33" s="12" customFormat="1" ht="21" customHeight="1" x14ac:dyDescent="0.2">
      <c r="A36" s="11" t="str">
        <f>IF(D36="","",MAX($A$31:$A35)+1)</f>
        <v/>
      </c>
      <c r="B36" s="766"/>
      <c r="C36" s="767"/>
      <c r="D36" s="27"/>
      <c r="E36" s="167" t="str">
        <f t="shared" si="33"/>
        <v/>
      </c>
      <c r="F36" s="109"/>
      <c r="G36" s="198" t="s">
        <v>2</v>
      </c>
      <c r="H36" s="109"/>
      <c r="I36" s="202" t="s">
        <v>4</v>
      </c>
      <c r="J36" s="212" t="str">
        <f t="shared" si="37"/>
        <v/>
      </c>
      <c r="K36" s="104"/>
      <c r="L36" s="203">
        <f t="shared" si="23"/>
        <v>0</v>
      </c>
      <c r="M36" s="104"/>
      <c r="N36" s="203">
        <f t="shared" si="24"/>
        <v>0</v>
      </c>
      <c r="O36" s="104"/>
      <c r="P36" s="203">
        <f t="shared" si="25"/>
        <v>0</v>
      </c>
      <c r="Q36" s="104"/>
      <c r="R36" s="203">
        <f t="shared" si="26"/>
        <v>0</v>
      </c>
      <c r="S36" s="104"/>
      <c r="T36" s="203">
        <f t="shared" si="27"/>
        <v>0</v>
      </c>
      <c r="U36" s="104"/>
      <c r="V36" s="203">
        <f t="shared" si="28"/>
        <v>0</v>
      </c>
      <c r="W36" s="104"/>
      <c r="X36" s="203">
        <f t="shared" si="29"/>
        <v>0</v>
      </c>
      <c r="Y36" s="104"/>
      <c r="Z36" s="203">
        <f t="shared" si="30"/>
        <v>0</v>
      </c>
      <c r="AA36" s="104"/>
      <c r="AB36" s="203">
        <f t="shared" si="31"/>
        <v>0</v>
      </c>
      <c r="AC36" s="104"/>
      <c r="AD36" s="203">
        <f t="shared" si="32"/>
        <v>0</v>
      </c>
      <c r="AE36" s="206"/>
      <c r="AF36" s="207">
        <f t="shared" si="35"/>
        <v>0</v>
      </c>
      <c r="AG36" s="208">
        <f t="shared" si="36"/>
        <v>0</v>
      </c>
    </row>
    <row r="37" spans="1:33" s="12" customFormat="1" ht="21" customHeight="1" x14ac:dyDescent="0.2">
      <c r="A37" s="11" t="str">
        <f>IF(D37="","",MAX($A$31:$A36)+1)</f>
        <v/>
      </c>
      <c r="B37" s="766"/>
      <c r="C37" s="767"/>
      <c r="D37" s="27"/>
      <c r="E37" s="167" t="str">
        <f t="shared" si="33"/>
        <v/>
      </c>
      <c r="F37" s="109"/>
      <c r="G37" s="198" t="s">
        <v>2</v>
      </c>
      <c r="H37" s="109"/>
      <c r="I37" s="202" t="s">
        <v>4</v>
      </c>
      <c r="J37" s="212" t="str">
        <f t="shared" si="37"/>
        <v/>
      </c>
      <c r="K37" s="104"/>
      <c r="L37" s="203">
        <f t="shared" si="23"/>
        <v>0</v>
      </c>
      <c r="M37" s="104"/>
      <c r="N37" s="203">
        <f t="shared" si="24"/>
        <v>0</v>
      </c>
      <c r="O37" s="104"/>
      <c r="P37" s="203">
        <f t="shared" si="25"/>
        <v>0</v>
      </c>
      <c r="Q37" s="104"/>
      <c r="R37" s="203">
        <f t="shared" si="26"/>
        <v>0</v>
      </c>
      <c r="S37" s="104"/>
      <c r="T37" s="203">
        <f t="shared" si="27"/>
        <v>0</v>
      </c>
      <c r="U37" s="104"/>
      <c r="V37" s="203">
        <f t="shared" si="28"/>
        <v>0</v>
      </c>
      <c r="W37" s="104"/>
      <c r="X37" s="203">
        <f t="shared" si="29"/>
        <v>0</v>
      </c>
      <c r="Y37" s="104"/>
      <c r="Z37" s="203">
        <f t="shared" si="30"/>
        <v>0</v>
      </c>
      <c r="AA37" s="104"/>
      <c r="AB37" s="203">
        <f t="shared" si="31"/>
        <v>0</v>
      </c>
      <c r="AC37" s="104"/>
      <c r="AD37" s="203">
        <f t="shared" si="32"/>
        <v>0</v>
      </c>
      <c r="AE37" s="206"/>
      <c r="AF37" s="207">
        <f t="shared" si="35"/>
        <v>0</v>
      </c>
      <c r="AG37" s="208">
        <f t="shared" si="36"/>
        <v>0</v>
      </c>
    </row>
    <row r="38" spans="1:33" s="12" customFormat="1" ht="21" customHeight="1" x14ac:dyDescent="0.2">
      <c r="A38" s="11" t="str">
        <f>IF(D38="","",MAX($A$31:$A37)+1)</f>
        <v/>
      </c>
      <c r="B38" s="766"/>
      <c r="C38" s="767"/>
      <c r="D38" s="27"/>
      <c r="E38" s="167" t="str">
        <f t="shared" si="33"/>
        <v/>
      </c>
      <c r="F38" s="109"/>
      <c r="G38" s="198" t="s">
        <v>2</v>
      </c>
      <c r="H38" s="109"/>
      <c r="I38" s="202" t="s">
        <v>4</v>
      </c>
      <c r="J38" s="212" t="str">
        <f t="shared" si="37"/>
        <v/>
      </c>
      <c r="K38" s="104"/>
      <c r="L38" s="203">
        <f t="shared" si="23"/>
        <v>0</v>
      </c>
      <c r="M38" s="104"/>
      <c r="N38" s="203">
        <f t="shared" si="24"/>
        <v>0</v>
      </c>
      <c r="O38" s="104"/>
      <c r="P38" s="203">
        <f t="shared" si="25"/>
        <v>0</v>
      </c>
      <c r="Q38" s="104"/>
      <c r="R38" s="203">
        <f t="shared" si="26"/>
        <v>0</v>
      </c>
      <c r="S38" s="104"/>
      <c r="T38" s="203">
        <f t="shared" si="27"/>
        <v>0</v>
      </c>
      <c r="U38" s="104"/>
      <c r="V38" s="203">
        <f t="shared" si="28"/>
        <v>0</v>
      </c>
      <c r="W38" s="104"/>
      <c r="X38" s="203">
        <f t="shared" si="29"/>
        <v>0</v>
      </c>
      <c r="Y38" s="104"/>
      <c r="Z38" s="203">
        <f t="shared" si="30"/>
        <v>0</v>
      </c>
      <c r="AA38" s="104"/>
      <c r="AB38" s="203">
        <f t="shared" si="31"/>
        <v>0</v>
      </c>
      <c r="AC38" s="104"/>
      <c r="AD38" s="203">
        <f t="shared" si="32"/>
        <v>0</v>
      </c>
      <c r="AE38" s="206"/>
      <c r="AF38" s="207">
        <f t="shared" si="35"/>
        <v>0</v>
      </c>
      <c r="AG38" s="208">
        <f t="shared" si="36"/>
        <v>0</v>
      </c>
    </row>
    <row r="39" spans="1:33" s="12" customFormat="1" ht="21" customHeight="1" x14ac:dyDescent="0.2">
      <c r="A39" s="11" t="str">
        <f>IF(D39="","",MAX($A$31:$A38)+1)</f>
        <v/>
      </c>
      <c r="B39" s="766"/>
      <c r="C39" s="767"/>
      <c r="D39" s="27"/>
      <c r="E39" s="167" t="str">
        <f t="shared" si="33"/>
        <v/>
      </c>
      <c r="F39" s="109"/>
      <c r="G39" s="198" t="s">
        <v>2</v>
      </c>
      <c r="H39" s="109"/>
      <c r="I39" s="202" t="s">
        <v>4</v>
      </c>
      <c r="J39" s="212" t="str">
        <f t="shared" si="37"/>
        <v/>
      </c>
      <c r="K39" s="104"/>
      <c r="L39" s="203">
        <f t="shared" si="23"/>
        <v>0</v>
      </c>
      <c r="M39" s="104"/>
      <c r="N39" s="203">
        <f t="shared" si="24"/>
        <v>0</v>
      </c>
      <c r="O39" s="104"/>
      <c r="P39" s="203">
        <f t="shared" si="25"/>
        <v>0</v>
      </c>
      <c r="Q39" s="104"/>
      <c r="R39" s="203">
        <f t="shared" si="26"/>
        <v>0</v>
      </c>
      <c r="S39" s="104"/>
      <c r="T39" s="203">
        <f t="shared" si="27"/>
        <v>0</v>
      </c>
      <c r="U39" s="104"/>
      <c r="V39" s="203">
        <f t="shared" si="28"/>
        <v>0</v>
      </c>
      <c r="W39" s="104"/>
      <c r="X39" s="203">
        <f t="shared" si="29"/>
        <v>0</v>
      </c>
      <c r="Y39" s="104"/>
      <c r="Z39" s="203">
        <f t="shared" si="30"/>
        <v>0</v>
      </c>
      <c r="AA39" s="104"/>
      <c r="AB39" s="203">
        <f t="shared" si="31"/>
        <v>0</v>
      </c>
      <c r="AC39" s="104"/>
      <c r="AD39" s="203">
        <f t="shared" si="32"/>
        <v>0</v>
      </c>
      <c r="AE39" s="206"/>
      <c r="AF39" s="207">
        <f t="shared" si="35"/>
        <v>0</v>
      </c>
      <c r="AG39" s="208">
        <f t="shared" si="36"/>
        <v>0</v>
      </c>
    </row>
    <row r="40" spans="1:33" s="12" customFormat="1" ht="21" customHeight="1" x14ac:dyDescent="0.2">
      <c r="A40" s="11" t="str">
        <f>IF(D40="","",MAX($A$31:$A39)+1)</f>
        <v/>
      </c>
      <c r="B40" s="766"/>
      <c r="C40" s="767"/>
      <c r="D40" s="27"/>
      <c r="E40" s="167" t="str">
        <f t="shared" si="33"/>
        <v/>
      </c>
      <c r="F40" s="109"/>
      <c r="G40" s="198" t="s">
        <v>2</v>
      </c>
      <c r="H40" s="109"/>
      <c r="I40" s="202" t="s">
        <v>4</v>
      </c>
      <c r="J40" s="212" t="str">
        <f t="shared" si="37"/>
        <v/>
      </c>
      <c r="K40" s="104"/>
      <c r="L40" s="203">
        <f t="shared" si="23"/>
        <v>0</v>
      </c>
      <c r="M40" s="104"/>
      <c r="N40" s="203">
        <f t="shared" si="24"/>
        <v>0</v>
      </c>
      <c r="O40" s="104"/>
      <c r="P40" s="203">
        <f t="shared" si="25"/>
        <v>0</v>
      </c>
      <c r="Q40" s="104"/>
      <c r="R40" s="203">
        <f t="shared" si="26"/>
        <v>0</v>
      </c>
      <c r="S40" s="104"/>
      <c r="T40" s="203">
        <f t="shared" si="27"/>
        <v>0</v>
      </c>
      <c r="U40" s="104"/>
      <c r="V40" s="203">
        <f t="shared" si="28"/>
        <v>0</v>
      </c>
      <c r="W40" s="104"/>
      <c r="X40" s="203">
        <f t="shared" si="29"/>
        <v>0</v>
      </c>
      <c r="Y40" s="104"/>
      <c r="Z40" s="203">
        <f t="shared" si="30"/>
        <v>0</v>
      </c>
      <c r="AA40" s="104"/>
      <c r="AB40" s="203">
        <f t="shared" si="31"/>
        <v>0</v>
      </c>
      <c r="AC40" s="104"/>
      <c r="AD40" s="203">
        <f t="shared" si="32"/>
        <v>0</v>
      </c>
      <c r="AE40" s="206"/>
      <c r="AF40" s="207">
        <f t="shared" si="35"/>
        <v>0</v>
      </c>
      <c r="AG40" s="208">
        <f t="shared" si="36"/>
        <v>0</v>
      </c>
    </row>
    <row r="41" spans="1:33" s="12" customFormat="1" ht="21" customHeight="1" x14ac:dyDescent="0.2">
      <c r="A41" s="11" t="str">
        <f>IF(D41="","",MAX($A$31:$A40)+1)</f>
        <v/>
      </c>
      <c r="B41" s="766"/>
      <c r="C41" s="767"/>
      <c r="D41" s="27"/>
      <c r="E41" s="167" t="str">
        <f t="shared" si="33"/>
        <v/>
      </c>
      <c r="F41" s="109"/>
      <c r="G41" s="198" t="s">
        <v>2</v>
      </c>
      <c r="H41" s="109"/>
      <c r="I41" s="202" t="s">
        <v>4</v>
      </c>
      <c r="J41" s="212" t="str">
        <f t="shared" si="37"/>
        <v/>
      </c>
      <c r="K41" s="104"/>
      <c r="L41" s="203">
        <f t="shared" si="23"/>
        <v>0</v>
      </c>
      <c r="M41" s="104"/>
      <c r="N41" s="203">
        <f t="shared" si="24"/>
        <v>0</v>
      </c>
      <c r="O41" s="104"/>
      <c r="P41" s="203">
        <f t="shared" si="25"/>
        <v>0</v>
      </c>
      <c r="Q41" s="104"/>
      <c r="R41" s="203">
        <f t="shared" si="26"/>
        <v>0</v>
      </c>
      <c r="S41" s="104"/>
      <c r="T41" s="203">
        <f t="shared" si="27"/>
        <v>0</v>
      </c>
      <c r="U41" s="104"/>
      <c r="V41" s="203">
        <f t="shared" si="28"/>
        <v>0</v>
      </c>
      <c r="W41" s="104"/>
      <c r="X41" s="203">
        <f t="shared" si="29"/>
        <v>0</v>
      </c>
      <c r="Y41" s="104"/>
      <c r="Z41" s="203">
        <f t="shared" si="30"/>
        <v>0</v>
      </c>
      <c r="AA41" s="104"/>
      <c r="AB41" s="203">
        <f t="shared" si="31"/>
        <v>0</v>
      </c>
      <c r="AC41" s="104"/>
      <c r="AD41" s="203">
        <f t="shared" si="32"/>
        <v>0</v>
      </c>
      <c r="AE41" s="206"/>
      <c r="AF41" s="207">
        <f t="shared" si="35"/>
        <v>0</v>
      </c>
      <c r="AG41" s="208">
        <f t="shared" si="36"/>
        <v>0</v>
      </c>
    </row>
    <row r="42" spans="1:33" s="12" customFormat="1" ht="21" customHeight="1" x14ac:dyDescent="0.2">
      <c r="A42" s="11" t="str">
        <f>IF(D42="","",MAX($A$31:$A41)+1)</f>
        <v/>
      </c>
      <c r="B42" s="766"/>
      <c r="C42" s="767"/>
      <c r="D42" s="27"/>
      <c r="E42" s="167" t="str">
        <f t="shared" si="33"/>
        <v/>
      </c>
      <c r="F42" s="109"/>
      <c r="G42" s="198" t="s">
        <v>2</v>
      </c>
      <c r="H42" s="109"/>
      <c r="I42" s="202" t="s">
        <v>4</v>
      </c>
      <c r="J42" s="212" t="str">
        <f t="shared" si="34"/>
        <v/>
      </c>
      <c r="K42" s="104"/>
      <c r="L42" s="203">
        <f t="shared" si="23"/>
        <v>0</v>
      </c>
      <c r="M42" s="104"/>
      <c r="N42" s="203">
        <f t="shared" si="24"/>
        <v>0</v>
      </c>
      <c r="O42" s="104"/>
      <c r="P42" s="203">
        <f t="shared" si="25"/>
        <v>0</v>
      </c>
      <c r="Q42" s="104"/>
      <c r="R42" s="203">
        <f t="shared" si="26"/>
        <v>0</v>
      </c>
      <c r="S42" s="104"/>
      <c r="T42" s="203">
        <f t="shared" si="27"/>
        <v>0</v>
      </c>
      <c r="U42" s="104"/>
      <c r="V42" s="203">
        <f t="shared" si="28"/>
        <v>0</v>
      </c>
      <c r="W42" s="104"/>
      <c r="X42" s="203">
        <f t="shared" si="29"/>
        <v>0</v>
      </c>
      <c r="Y42" s="104"/>
      <c r="Z42" s="203">
        <f t="shared" si="30"/>
        <v>0</v>
      </c>
      <c r="AA42" s="104"/>
      <c r="AB42" s="203">
        <f t="shared" si="31"/>
        <v>0</v>
      </c>
      <c r="AC42" s="104"/>
      <c r="AD42" s="203">
        <f t="shared" si="32"/>
        <v>0</v>
      </c>
      <c r="AE42" s="206"/>
      <c r="AF42" s="207">
        <f t="shared" si="35"/>
        <v>0</v>
      </c>
      <c r="AG42" s="208">
        <f t="shared" si="36"/>
        <v>0</v>
      </c>
    </row>
    <row r="43" spans="1:33" s="12" customFormat="1" ht="21" customHeight="1" x14ac:dyDescent="0.2">
      <c r="A43" s="11" t="str">
        <f>IF(D43="","",MAX($A$31:$A42)+1)</f>
        <v/>
      </c>
      <c r="B43" s="766"/>
      <c r="C43" s="767"/>
      <c r="D43" s="27"/>
      <c r="E43" s="167" t="str">
        <f t="shared" si="33"/>
        <v/>
      </c>
      <c r="F43" s="109"/>
      <c r="G43" s="198" t="s">
        <v>2</v>
      </c>
      <c r="H43" s="109"/>
      <c r="I43" s="202" t="s">
        <v>4</v>
      </c>
      <c r="J43" s="212" t="str">
        <f t="shared" si="34"/>
        <v/>
      </c>
      <c r="K43" s="104"/>
      <c r="L43" s="203">
        <f t="shared" si="23"/>
        <v>0</v>
      </c>
      <c r="M43" s="104"/>
      <c r="N43" s="203">
        <f t="shared" si="24"/>
        <v>0</v>
      </c>
      <c r="O43" s="104"/>
      <c r="P43" s="203">
        <f t="shared" si="25"/>
        <v>0</v>
      </c>
      <c r="Q43" s="104"/>
      <c r="R43" s="203">
        <f t="shared" si="26"/>
        <v>0</v>
      </c>
      <c r="S43" s="104"/>
      <c r="T43" s="203">
        <f t="shared" si="27"/>
        <v>0</v>
      </c>
      <c r="U43" s="104"/>
      <c r="V43" s="203">
        <f t="shared" si="28"/>
        <v>0</v>
      </c>
      <c r="W43" s="104"/>
      <c r="X43" s="203">
        <f t="shared" si="29"/>
        <v>0</v>
      </c>
      <c r="Y43" s="104"/>
      <c r="Z43" s="203">
        <f t="shared" si="30"/>
        <v>0</v>
      </c>
      <c r="AA43" s="104"/>
      <c r="AB43" s="203">
        <f t="shared" si="31"/>
        <v>0</v>
      </c>
      <c r="AC43" s="104"/>
      <c r="AD43" s="203">
        <f t="shared" si="32"/>
        <v>0</v>
      </c>
      <c r="AE43" s="206"/>
      <c r="AF43" s="207">
        <f t="shared" si="35"/>
        <v>0</v>
      </c>
      <c r="AG43" s="208">
        <f t="shared" si="36"/>
        <v>0</v>
      </c>
    </row>
    <row r="44" spans="1:33" s="12" customFormat="1" ht="21" customHeight="1" x14ac:dyDescent="0.2">
      <c r="A44" s="11" t="str">
        <f>IF(D44="","",MAX($A$31:$A43)+1)</f>
        <v/>
      </c>
      <c r="B44" s="766"/>
      <c r="C44" s="767"/>
      <c r="D44" s="27"/>
      <c r="E44" s="167" t="str">
        <f t="shared" si="33"/>
        <v/>
      </c>
      <c r="F44" s="109"/>
      <c r="G44" s="198" t="s">
        <v>2</v>
      </c>
      <c r="H44" s="109"/>
      <c r="I44" s="202" t="s">
        <v>4</v>
      </c>
      <c r="J44" s="212" t="str">
        <f>IF(AND(F44&lt;&gt;"",H44&lt;&gt;""),ROUNDDOWN(F44*H44/1000000,2),"")</f>
        <v/>
      </c>
      <c r="K44" s="104"/>
      <c r="L44" s="203">
        <f t="shared" si="23"/>
        <v>0</v>
      </c>
      <c r="M44" s="104"/>
      <c r="N44" s="203">
        <f t="shared" si="24"/>
        <v>0</v>
      </c>
      <c r="O44" s="104"/>
      <c r="P44" s="203">
        <f t="shared" si="25"/>
        <v>0</v>
      </c>
      <c r="Q44" s="104"/>
      <c r="R44" s="203">
        <f t="shared" si="26"/>
        <v>0</v>
      </c>
      <c r="S44" s="104"/>
      <c r="T44" s="203">
        <f t="shared" si="27"/>
        <v>0</v>
      </c>
      <c r="U44" s="104"/>
      <c r="V44" s="203">
        <f t="shared" si="28"/>
        <v>0</v>
      </c>
      <c r="W44" s="104"/>
      <c r="X44" s="203">
        <f t="shared" si="29"/>
        <v>0</v>
      </c>
      <c r="Y44" s="104"/>
      <c r="Z44" s="203">
        <f t="shared" si="30"/>
        <v>0</v>
      </c>
      <c r="AA44" s="104"/>
      <c r="AB44" s="203">
        <f t="shared" si="31"/>
        <v>0</v>
      </c>
      <c r="AC44" s="104"/>
      <c r="AD44" s="203">
        <f t="shared" si="32"/>
        <v>0</v>
      </c>
      <c r="AE44" s="206"/>
      <c r="AF44" s="207">
        <f t="shared" si="35"/>
        <v>0</v>
      </c>
      <c r="AG44" s="208">
        <f t="shared" si="36"/>
        <v>0</v>
      </c>
    </row>
    <row r="45" spans="1:33" s="12" customFormat="1" ht="21" customHeight="1" x14ac:dyDescent="0.2">
      <c r="A45" s="11" t="str">
        <f>IF(D45="","",MAX($A$31:$A44)+1)</f>
        <v/>
      </c>
      <c r="B45" s="766"/>
      <c r="C45" s="767"/>
      <c r="D45" s="27"/>
      <c r="E45" s="167" t="str">
        <f t="shared" si="33"/>
        <v/>
      </c>
      <c r="F45" s="109"/>
      <c r="G45" s="198" t="s">
        <v>2</v>
      </c>
      <c r="H45" s="109"/>
      <c r="I45" s="202" t="s">
        <v>4</v>
      </c>
      <c r="J45" s="212" t="str">
        <f>IF(AND(F45&lt;&gt;"",H45&lt;&gt;""),ROUNDDOWN(F45*H45/1000000,2),"")</f>
        <v/>
      </c>
      <c r="K45" s="104"/>
      <c r="L45" s="203">
        <f t="shared" si="23"/>
        <v>0</v>
      </c>
      <c r="M45" s="104"/>
      <c r="N45" s="203">
        <f t="shared" si="24"/>
        <v>0</v>
      </c>
      <c r="O45" s="104"/>
      <c r="P45" s="203">
        <f t="shared" si="25"/>
        <v>0</v>
      </c>
      <c r="Q45" s="104"/>
      <c r="R45" s="203">
        <f t="shared" si="26"/>
        <v>0</v>
      </c>
      <c r="S45" s="104"/>
      <c r="T45" s="203">
        <f t="shared" si="27"/>
        <v>0</v>
      </c>
      <c r="U45" s="104"/>
      <c r="V45" s="203">
        <f t="shared" si="28"/>
        <v>0</v>
      </c>
      <c r="W45" s="104"/>
      <c r="X45" s="203">
        <f t="shared" si="29"/>
        <v>0</v>
      </c>
      <c r="Y45" s="104"/>
      <c r="Z45" s="203">
        <f t="shared" si="30"/>
        <v>0</v>
      </c>
      <c r="AA45" s="104"/>
      <c r="AB45" s="203">
        <f t="shared" si="31"/>
        <v>0</v>
      </c>
      <c r="AC45" s="104"/>
      <c r="AD45" s="203">
        <f t="shared" si="32"/>
        <v>0</v>
      </c>
      <c r="AE45" s="206"/>
      <c r="AF45" s="207">
        <f t="shared" si="35"/>
        <v>0</v>
      </c>
      <c r="AG45" s="208">
        <f t="shared" si="36"/>
        <v>0</v>
      </c>
    </row>
    <row r="46" spans="1:33" s="12" customFormat="1" ht="21" customHeight="1" x14ac:dyDescent="0.2">
      <c r="A46" s="11" t="str">
        <f>IF(D46="","",MAX($A$31:$A45)+1)</f>
        <v/>
      </c>
      <c r="B46" s="766"/>
      <c r="C46" s="767"/>
      <c r="D46" s="27"/>
      <c r="E46" s="167" t="str">
        <f t="shared" si="33"/>
        <v/>
      </c>
      <c r="F46" s="109"/>
      <c r="G46" s="198" t="s">
        <v>2</v>
      </c>
      <c r="H46" s="109"/>
      <c r="I46" s="202" t="s">
        <v>4</v>
      </c>
      <c r="J46" s="212" t="str">
        <f t="shared" si="34"/>
        <v/>
      </c>
      <c r="K46" s="104"/>
      <c r="L46" s="203">
        <f t="shared" si="23"/>
        <v>0</v>
      </c>
      <c r="M46" s="104"/>
      <c r="N46" s="203">
        <f t="shared" si="24"/>
        <v>0</v>
      </c>
      <c r="O46" s="104"/>
      <c r="P46" s="203">
        <f t="shared" si="25"/>
        <v>0</v>
      </c>
      <c r="Q46" s="104"/>
      <c r="R46" s="203">
        <f t="shared" si="26"/>
        <v>0</v>
      </c>
      <c r="S46" s="104"/>
      <c r="T46" s="203">
        <f t="shared" si="27"/>
        <v>0</v>
      </c>
      <c r="U46" s="104"/>
      <c r="V46" s="203">
        <f t="shared" si="28"/>
        <v>0</v>
      </c>
      <c r="W46" s="104"/>
      <c r="X46" s="203">
        <f t="shared" si="29"/>
        <v>0</v>
      </c>
      <c r="Y46" s="104"/>
      <c r="Z46" s="203">
        <f t="shared" si="30"/>
        <v>0</v>
      </c>
      <c r="AA46" s="104"/>
      <c r="AB46" s="203">
        <f t="shared" si="31"/>
        <v>0</v>
      </c>
      <c r="AC46" s="104"/>
      <c r="AD46" s="203">
        <f t="shared" si="32"/>
        <v>0</v>
      </c>
      <c r="AE46" s="206"/>
      <c r="AF46" s="207">
        <f t="shared" si="35"/>
        <v>0</v>
      </c>
      <c r="AG46" s="208">
        <f t="shared" si="36"/>
        <v>0</v>
      </c>
    </row>
    <row r="47" spans="1:33" s="12" customFormat="1" ht="21" customHeight="1" x14ac:dyDescent="0.2">
      <c r="A47" s="11" t="str">
        <f>IF(D47="","",MAX($A$31:$A46)+1)</f>
        <v/>
      </c>
      <c r="B47" s="766"/>
      <c r="C47" s="767"/>
      <c r="D47" s="27"/>
      <c r="E47" s="167" t="str">
        <f t="shared" si="33"/>
        <v/>
      </c>
      <c r="F47" s="109"/>
      <c r="G47" s="198" t="s">
        <v>2</v>
      </c>
      <c r="H47" s="109"/>
      <c r="I47" s="202" t="s">
        <v>4</v>
      </c>
      <c r="J47" s="212" t="str">
        <f t="shared" si="34"/>
        <v/>
      </c>
      <c r="K47" s="104"/>
      <c r="L47" s="203">
        <f t="shared" si="23"/>
        <v>0</v>
      </c>
      <c r="M47" s="104"/>
      <c r="N47" s="203">
        <f t="shared" si="24"/>
        <v>0</v>
      </c>
      <c r="O47" s="104"/>
      <c r="P47" s="203">
        <f t="shared" si="25"/>
        <v>0</v>
      </c>
      <c r="Q47" s="104"/>
      <c r="R47" s="203">
        <f t="shared" si="26"/>
        <v>0</v>
      </c>
      <c r="S47" s="104"/>
      <c r="T47" s="203">
        <f t="shared" si="27"/>
        <v>0</v>
      </c>
      <c r="U47" s="104"/>
      <c r="V47" s="203">
        <f t="shared" si="28"/>
        <v>0</v>
      </c>
      <c r="W47" s="104"/>
      <c r="X47" s="203">
        <f t="shared" si="29"/>
        <v>0</v>
      </c>
      <c r="Y47" s="104"/>
      <c r="Z47" s="203">
        <f t="shared" si="30"/>
        <v>0</v>
      </c>
      <c r="AA47" s="104"/>
      <c r="AB47" s="203">
        <f t="shared" si="31"/>
        <v>0</v>
      </c>
      <c r="AC47" s="104"/>
      <c r="AD47" s="203">
        <f t="shared" si="32"/>
        <v>0</v>
      </c>
      <c r="AE47" s="206"/>
      <c r="AF47" s="207">
        <f t="shared" si="35"/>
        <v>0</v>
      </c>
      <c r="AG47" s="208">
        <f t="shared" si="36"/>
        <v>0</v>
      </c>
    </row>
    <row r="48" spans="1:33" s="12" customFormat="1" ht="21" customHeight="1" x14ac:dyDescent="0.2">
      <c r="A48" s="11" t="str">
        <f>IF(D48="","",MAX($A$31:$A47)+1)</f>
        <v/>
      </c>
      <c r="B48" s="766"/>
      <c r="C48" s="767"/>
      <c r="D48" s="27"/>
      <c r="E48" s="167" t="str">
        <f t="shared" si="33"/>
        <v/>
      </c>
      <c r="F48" s="109"/>
      <c r="G48" s="198" t="s">
        <v>2</v>
      </c>
      <c r="H48" s="109"/>
      <c r="I48" s="202" t="s">
        <v>4</v>
      </c>
      <c r="J48" s="212" t="str">
        <f t="shared" si="34"/>
        <v/>
      </c>
      <c r="K48" s="104"/>
      <c r="L48" s="203">
        <f t="shared" si="23"/>
        <v>0</v>
      </c>
      <c r="M48" s="104"/>
      <c r="N48" s="203">
        <f t="shared" si="24"/>
        <v>0</v>
      </c>
      <c r="O48" s="104"/>
      <c r="P48" s="203">
        <f t="shared" si="25"/>
        <v>0</v>
      </c>
      <c r="Q48" s="104"/>
      <c r="R48" s="203">
        <f t="shared" si="26"/>
        <v>0</v>
      </c>
      <c r="S48" s="104"/>
      <c r="T48" s="203">
        <f t="shared" si="27"/>
        <v>0</v>
      </c>
      <c r="U48" s="104"/>
      <c r="V48" s="203">
        <f t="shared" si="28"/>
        <v>0</v>
      </c>
      <c r="W48" s="104"/>
      <c r="X48" s="203">
        <f t="shared" si="29"/>
        <v>0</v>
      </c>
      <c r="Y48" s="104"/>
      <c r="Z48" s="203">
        <f t="shared" si="30"/>
        <v>0</v>
      </c>
      <c r="AA48" s="104"/>
      <c r="AB48" s="203">
        <f t="shared" si="31"/>
        <v>0</v>
      </c>
      <c r="AC48" s="104"/>
      <c r="AD48" s="203">
        <f t="shared" si="32"/>
        <v>0</v>
      </c>
      <c r="AE48" s="206"/>
      <c r="AF48" s="207">
        <f t="shared" si="35"/>
        <v>0</v>
      </c>
      <c r="AG48" s="208">
        <f t="shared" si="36"/>
        <v>0</v>
      </c>
    </row>
    <row r="49" spans="1:33" s="12" customFormat="1" ht="21" customHeight="1" x14ac:dyDescent="0.2">
      <c r="A49" s="11" t="str">
        <f>IF(D49="","",MAX($A$31:$A48)+1)</f>
        <v/>
      </c>
      <c r="B49" s="766"/>
      <c r="C49" s="767"/>
      <c r="D49" s="27"/>
      <c r="E49" s="167" t="str">
        <f t="shared" si="33"/>
        <v/>
      </c>
      <c r="F49" s="109"/>
      <c r="G49" s="198" t="s">
        <v>2</v>
      </c>
      <c r="H49" s="109"/>
      <c r="I49" s="202" t="s">
        <v>4</v>
      </c>
      <c r="J49" s="212" t="str">
        <f t="shared" si="34"/>
        <v/>
      </c>
      <c r="K49" s="104"/>
      <c r="L49" s="203">
        <f t="shared" si="23"/>
        <v>0</v>
      </c>
      <c r="M49" s="104"/>
      <c r="N49" s="203">
        <f t="shared" si="24"/>
        <v>0</v>
      </c>
      <c r="O49" s="104"/>
      <c r="P49" s="203">
        <f t="shared" si="25"/>
        <v>0</v>
      </c>
      <c r="Q49" s="104"/>
      <c r="R49" s="203">
        <f t="shared" si="26"/>
        <v>0</v>
      </c>
      <c r="S49" s="104"/>
      <c r="T49" s="203">
        <f t="shared" si="27"/>
        <v>0</v>
      </c>
      <c r="U49" s="104"/>
      <c r="V49" s="203">
        <f t="shared" si="28"/>
        <v>0</v>
      </c>
      <c r="W49" s="104"/>
      <c r="X49" s="203">
        <f t="shared" si="29"/>
        <v>0</v>
      </c>
      <c r="Y49" s="104"/>
      <c r="Z49" s="203">
        <f t="shared" si="30"/>
        <v>0</v>
      </c>
      <c r="AA49" s="104"/>
      <c r="AB49" s="203">
        <f t="shared" si="31"/>
        <v>0</v>
      </c>
      <c r="AC49" s="104"/>
      <c r="AD49" s="203">
        <f t="shared" si="32"/>
        <v>0</v>
      </c>
      <c r="AE49" s="206"/>
      <c r="AF49" s="207">
        <f t="shared" si="35"/>
        <v>0</v>
      </c>
      <c r="AG49" s="208">
        <f t="shared" si="36"/>
        <v>0</v>
      </c>
    </row>
    <row r="50" spans="1:33" s="12" customFormat="1" ht="21" customHeight="1" x14ac:dyDescent="0.2">
      <c r="A50" s="11" t="str">
        <f>IF(D50="","",MAX($A$31:$A49)+1)</f>
        <v/>
      </c>
      <c r="B50" s="766"/>
      <c r="C50" s="767"/>
      <c r="D50" s="27"/>
      <c r="E50" s="167" t="str">
        <f t="shared" si="33"/>
        <v/>
      </c>
      <c r="F50" s="109"/>
      <c r="G50" s="198" t="s">
        <v>2</v>
      </c>
      <c r="H50" s="109"/>
      <c r="I50" s="202" t="s">
        <v>4</v>
      </c>
      <c r="J50" s="212" t="str">
        <f t="shared" si="34"/>
        <v/>
      </c>
      <c r="K50" s="104"/>
      <c r="L50" s="203">
        <f t="shared" si="23"/>
        <v>0</v>
      </c>
      <c r="M50" s="104"/>
      <c r="N50" s="203">
        <f t="shared" si="24"/>
        <v>0</v>
      </c>
      <c r="O50" s="104"/>
      <c r="P50" s="203">
        <f t="shared" si="25"/>
        <v>0</v>
      </c>
      <c r="Q50" s="104"/>
      <c r="R50" s="203">
        <f t="shared" si="26"/>
        <v>0</v>
      </c>
      <c r="S50" s="104"/>
      <c r="T50" s="203">
        <f t="shared" si="27"/>
        <v>0</v>
      </c>
      <c r="U50" s="104"/>
      <c r="V50" s="203">
        <f t="shared" si="28"/>
        <v>0</v>
      </c>
      <c r="W50" s="104"/>
      <c r="X50" s="203">
        <f t="shared" si="29"/>
        <v>0</v>
      </c>
      <c r="Y50" s="104"/>
      <c r="Z50" s="203">
        <f t="shared" si="30"/>
        <v>0</v>
      </c>
      <c r="AA50" s="104"/>
      <c r="AB50" s="203">
        <f t="shared" si="31"/>
        <v>0</v>
      </c>
      <c r="AC50" s="104"/>
      <c r="AD50" s="203">
        <f t="shared" si="32"/>
        <v>0</v>
      </c>
      <c r="AE50" s="206"/>
      <c r="AF50" s="207">
        <f t="shared" si="35"/>
        <v>0</v>
      </c>
      <c r="AG50" s="208">
        <f t="shared" si="36"/>
        <v>0</v>
      </c>
    </row>
    <row r="51" spans="1:33" s="12" customFormat="1" ht="21" customHeight="1" thickBot="1" x14ac:dyDescent="0.25">
      <c r="A51" s="11" t="str">
        <f>IF(D51="","",MAX($A$31:$A50)+1)</f>
        <v/>
      </c>
      <c r="B51" s="816"/>
      <c r="C51" s="817"/>
      <c r="D51" s="28"/>
      <c r="E51" s="168" t="str">
        <f t="shared" si="33"/>
        <v/>
      </c>
      <c r="F51" s="110"/>
      <c r="G51" s="199" t="s">
        <v>2</v>
      </c>
      <c r="H51" s="110"/>
      <c r="I51" s="204" t="s">
        <v>4</v>
      </c>
      <c r="J51" s="213" t="str">
        <f t="shared" si="34"/>
        <v/>
      </c>
      <c r="K51" s="105"/>
      <c r="L51" s="205">
        <f t="shared" si="23"/>
        <v>0</v>
      </c>
      <c r="M51" s="105"/>
      <c r="N51" s="205">
        <f t="shared" si="24"/>
        <v>0</v>
      </c>
      <c r="O51" s="105"/>
      <c r="P51" s="205">
        <f t="shared" si="25"/>
        <v>0</v>
      </c>
      <c r="Q51" s="105"/>
      <c r="R51" s="205">
        <f t="shared" si="26"/>
        <v>0</v>
      </c>
      <c r="S51" s="105"/>
      <c r="T51" s="205">
        <f t="shared" si="27"/>
        <v>0</v>
      </c>
      <c r="U51" s="105"/>
      <c r="V51" s="205">
        <f t="shared" si="28"/>
        <v>0</v>
      </c>
      <c r="W51" s="105"/>
      <c r="X51" s="205">
        <f t="shared" si="29"/>
        <v>0</v>
      </c>
      <c r="Y51" s="105"/>
      <c r="Z51" s="205">
        <f t="shared" si="30"/>
        <v>0</v>
      </c>
      <c r="AA51" s="105"/>
      <c r="AB51" s="205">
        <f t="shared" si="31"/>
        <v>0</v>
      </c>
      <c r="AC51" s="105"/>
      <c r="AD51" s="205">
        <f t="shared" si="32"/>
        <v>0</v>
      </c>
      <c r="AE51" s="206"/>
      <c r="AF51" s="214">
        <f>SUM(K51*$K$8,M51*$M$8,O51*$O$8,Q51*$Q$8,S51*$S$8,U51*$U$8,W51*$W$8,Y51*$Y$8,AA51*$AA$8,AC51*$AC$8)</f>
        <v>0</v>
      </c>
      <c r="AG51" s="215">
        <f>SUM(L51*$K$8,N51*$M$8,P51*$O$8,R51*$Q$8,T51*$S$8,V51*$U$8,X51*$W$8,Z51*$Y$8,AB51*$AA$8,AD51*$AC$8)</f>
        <v>0</v>
      </c>
    </row>
    <row r="52" spans="1:33" s="11" customFormat="1" ht="21" customHeight="1" thickTop="1" x14ac:dyDescent="0.2">
      <c r="B52" s="774" t="s">
        <v>6</v>
      </c>
      <c r="C52" s="774"/>
      <c r="D52" s="774"/>
      <c r="E52" s="774"/>
      <c r="F52" s="774"/>
      <c r="G52" s="774"/>
      <c r="H52" s="774"/>
      <c r="I52" s="774"/>
      <c r="J52" s="774"/>
      <c r="K52" s="106">
        <f t="shared" ref="K52:AD52" si="38">SUM(K32:K51)</f>
        <v>0</v>
      </c>
      <c r="L52" s="108">
        <f t="shared" si="38"/>
        <v>0</v>
      </c>
      <c r="M52" s="106">
        <f t="shared" si="38"/>
        <v>0</v>
      </c>
      <c r="N52" s="108">
        <f t="shared" si="38"/>
        <v>0</v>
      </c>
      <c r="O52" s="106">
        <f t="shared" si="38"/>
        <v>0</v>
      </c>
      <c r="P52" s="108">
        <f t="shared" si="38"/>
        <v>0</v>
      </c>
      <c r="Q52" s="106">
        <f t="shared" si="38"/>
        <v>0</v>
      </c>
      <c r="R52" s="108">
        <f t="shared" si="38"/>
        <v>0</v>
      </c>
      <c r="S52" s="106">
        <f t="shared" si="38"/>
        <v>0</v>
      </c>
      <c r="T52" s="108">
        <f t="shared" si="38"/>
        <v>0</v>
      </c>
      <c r="U52" s="106">
        <f t="shared" si="38"/>
        <v>0</v>
      </c>
      <c r="V52" s="108">
        <f t="shared" si="38"/>
        <v>0</v>
      </c>
      <c r="W52" s="106">
        <f t="shared" si="38"/>
        <v>0</v>
      </c>
      <c r="X52" s="108">
        <f t="shared" si="38"/>
        <v>0</v>
      </c>
      <c r="Y52" s="106">
        <f t="shared" si="38"/>
        <v>0</v>
      </c>
      <c r="Z52" s="108">
        <f t="shared" si="38"/>
        <v>0</v>
      </c>
      <c r="AA52" s="106">
        <f t="shared" si="38"/>
        <v>0</v>
      </c>
      <c r="AB52" s="108">
        <f t="shared" si="38"/>
        <v>0</v>
      </c>
      <c r="AC52" s="106">
        <f t="shared" si="38"/>
        <v>0</v>
      </c>
      <c r="AD52" s="108">
        <f t="shared" si="38"/>
        <v>0</v>
      </c>
      <c r="AE52" s="37"/>
      <c r="AF52" s="107">
        <f>SUM(AF32:AF51)</f>
        <v>0</v>
      </c>
      <c r="AG52" s="116">
        <f>SUM(AG32:AG51)</f>
        <v>0</v>
      </c>
    </row>
    <row r="53" spans="1:33" s="11" customFormat="1" ht="19.5" customHeight="1" x14ac:dyDescent="0.2">
      <c r="B53" s="115" t="s">
        <v>74</v>
      </c>
      <c r="C53" s="13"/>
      <c r="D53" s="13"/>
      <c r="E53" s="13"/>
      <c r="F53" s="14"/>
      <c r="G53" s="14"/>
      <c r="H53" s="14"/>
      <c r="I53" s="15"/>
      <c r="J53" s="15"/>
      <c r="K53" s="16"/>
      <c r="L53" s="16"/>
      <c r="M53" s="16"/>
      <c r="N53" s="16"/>
      <c r="O53" s="16"/>
      <c r="P53" s="16"/>
      <c r="Q53" s="16"/>
      <c r="R53" s="16"/>
      <c r="S53" s="16"/>
      <c r="T53" s="16"/>
      <c r="U53" s="16"/>
      <c r="V53" s="16"/>
      <c r="W53" s="16"/>
      <c r="X53" s="16"/>
      <c r="Y53" s="16"/>
      <c r="Z53" s="16"/>
      <c r="AA53" s="16"/>
      <c r="AB53" s="16"/>
      <c r="AC53" s="16"/>
      <c r="AD53" s="16"/>
      <c r="AE53" s="16"/>
      <c r="AF53" s="16"/>
      <c r="AG53" s="16"/>
    </row>
    <row r="54" spans="1:33" s="11" customFormat="1" ht="22.5" customHeight="1" thickBot="1" x14ac:dyDescent="0.25">
      <c r="B54" s="818" t="s">
        <v>38</v>
      </c>
      <c r="C54" s="818"/>
      <c r="D54" s="818"/>
      <c r="E54" s="818"/>
      <c r="F54" s="818"/>
      <c r="G54" s="818"/>
      <c r="H54" s="818"/>
      <c r="I54" s="818"/>
      <c r="J54" s="216" t="s">
        <v>39</v>
      </c>
      <c r="K54" s="469" t="s">
        <v>43</v>
      </c>
      <c r="L54" s="470" t="s">
        <v>75</v>
      </c>
      <c r="M54" s="469" t="s">
        <v>43</v>
      </c>
      <c r="N54" s="470" t="s">
        <v>75</v>
      </c>
      <c r="O54" s="469" t="s">
        <v>43</v>
      </c>
      <c r="P54" s="470" t="s">
        <v>75</v>
      </c>
      <c r="Q54" s="469" t="s">
        <v>43</v>
      </c>
      <c r="R54" s="470" t="s">
        <v>75</v>
      </c>
      <c r="S54" s="469" t="s">
        <v>43</v>
      </c>
      <c r="T54" s="470" t="s">
        <v>75</v>
      </c>
      <c r="U54" s="469" t="s">
        <v>43</v>
      </c>
      <c r="V54" s="470" t="s">
        <v>75</v>
      </c>
      <c r="W54" s="469" t="s">
        <v>43</v>
      </c>
      <c r="X54" s="470" t="s">
        <v>75</v>
      </c>
      <c r="Y54" s="469" t="s">
        <v>43</v>
      </c>
      <c r="Z54" s="470" t="s">
        <v>75</v>
      </c>
      <c r="AA54" s="469" t="s">
        <v>43</v>
      </c>
      <c r="AB54" s="470" t="s">
        <v>75</v>
      </c>
      <c r="AC54" s="469" t="s">
        <v>43</v>
      </c>
      <c r="AD54" s="470" t="s">
        <v>75</v>
      </c>
      <c r="AE54" s="16"/>
      <c r="AF54" s="819" t="s">
        <v>50</v>
      </c>
      <c r="AG54" s="819"/>
    </row>
    <row r="55" spans="1:33" s="11" customFormat="1" ht="20.25" customHeight="1" thickTop="1" x14ac:dyDescent="0.2">
      <c r="B55" s="815" t="s">
        <v>174</v>
      </c>
      <c r="C55" s="815"/>
      <c r="D55" s="815"/>
      <c r="E55" s="815"/>
      <c r="F55" s="815"/>
      <c r="G55" s="815"/>
      <c r="H55" s="815"/>
      <c r="I55" s="815"/>
      <c r="J55" s="217">
        <v>30000</v>
      </c>
      <c r="K55" s="159">
        <f>IF(L27="","",SUMIF($E$19:$E$26,$B$55,L19:L26))</f>
        <v>0</v>
      </c>
      <c r="L55" s="112">
        <f>IF(K55="","",$J$55*K55)</f>
        <v>0</v>
      </c>
      <c r="M55" s="159">
        <f>IF(N27="","",SUMIF($E$19:$E$26,$B$55,N19:N26))</f>
        <v>0</v>
      </c>
      <c r="N55" s="112">
        <f>IF(M55="","",$J$55*M55)</f>
        <v>0</v>
      </c>
      <c r="O55" s="159">
        <f>IF(P27="","",SUMIF($E$19:$E$26,$B$55,P19:P26))</f>
        <v>0</v>
      </c>
      <c r="P55" s="112">
        <f>IF(O55="","",$J$55*O55)</f>
        <v>0</v>
      </c>
      <c r="Q55" s="159">
        <f>IF(R27="","",SUMIF($E$19:$E$26,$B$55,R19:R26))</f>
        <v>0</v>
      </c>
      <c r="R55" s="112">
        <f>IF(Q55="","",$J$55*Q55)</f>
        <v>0</v>
      </c>
      <c r="S55" s="159">
        <f>IF(T27="","",SUMIF($E$19:$E$26,$B$55,T19:T26))</f>
        <v>0</v>
      </c>
      <c r="T55" s="112">
        <f>IF(S55="","",$J$55*S55)</f>
        <v>0</v>
      </c>
      <c r="U55" s="159">
        <f>IF(V27="","",SUMIF($E$19:$E$26,$B$55,V19:V26))</f>
        <v>0</v>
      </c>
      <c r="V55" s="112">
        <f>IF(U55="","",$J$55*U55)</f>
        <v>0</v>
      </c>
      <c r="W55" s="159">
        <f>IF(X27="","",SUMIF($E$19:$E$26,$B$55,X19:X26))</f>
        <v>0</v>
      </c>
      <c r="X55" s="112">
        <f>IF(W55="","",$J$55*W55)</f>
        <v>0</v>
      </c>
      <c r="Y55" s="159">
        <f>IF(Z27="","",SUMIF($E$19:$E$26,$B$55,Z19:Z26))</f>
        <v>0</v>
      </c>
      <c r="Z55" s="112">
        <f>IF(Y55="","",$J$55*Y55)</f>
        <v>0</v>
      </c>
      <c r="AA55" s="159">
        <f>IF(AB27="","",SUMIF($E$19:$E$26,$B$55,AB19:AB26))</f>
        <v>0</v>
      </c>
      <c r="AB55" s="112">
        <f>IF(AA55="","",$J$55*AA55)</f>
        <v>0</v>
      </c>
      <c r="AC55" s="159">
        <f>IF(AD27="","",SUMIF($E$19:$E$26,$B$55,AD19:AD26))</f>
        <v>0</v>
      </c>
      <c r="AD55" s="112">
        <f>IF(AC55="","",$J$55*AC55)</f>
        <v>0</v>
      </c>
      <c r="AE55" s="16"/>
      <c r="AF55" s="118" t="s">
        <v>174</v>
      </c>
      <c r="AG55" s="160">
        <f>SUM(K55*$K$8,M55*$M$8,O55*$O$8,Q55*$Q$8,S55*$S$8,U55*$U$8,W55*$W$8,Y55*$Y$8,AA55*$AA$8,AC55*$AC$8)</f>
        <v>0</v>
      </c>
    </row>
    <row r="56" spans="1:33" s="11" customFormat="1" ht="20.25" customHeight="1" x14ac:dyDescent="0.2">
      <c r="B56" s="815" t="s">
        <v>175</v>
      </c>
      <c r="C56" s="815"/>
      <c r="D56" s="815"/>
      <c r="E56" s="815"/>
      <c r="F56" s="815"/>
      <c r="G56" s="815"/>
      <c r="H56" s="815"/>
      <c r="I56" s="815"/>
      <c r="J56" s="217">
        <v>50000</v>
      </c>
      <c r="K56" s="159">
        <f>IF(L52="","",SUMIF($E$32:$E$51,$B$56,L32:L51))</f>
        <v>0</v>
      </c>
      <c r="L56" s="112">
        <f>IF(K56="","",$J$56*K56)</f>
        <v>0</v>
      </c>
      <c r="M56" s="159">
        <f>IF(N52="","",SUMIF($E$32:$E$51,$B$56,N32:N51))</f>
        <v>0</v>
      </c>
      <c r="N56" s="112">
        <f>IF(M56="","",$J$56*M56)</f>
        <v>0</v>
      </c>
      <c r="O56" s="159">
        <f>IF(P52="","",SUMIF($E$32:$E$51,$B$56,P32:P51))</f>
        <v>0</v>
      </c>
      <c r="P56" s="112">
        <f>IF(O56="","",$J$56*O56)</f>
        <v>0</v>
      </c>
      <c r="Q56" s="159">
        <f>IF(R52="","",SUMIF($E$32:$E$51,$B$56,R32:R51))</f>
        <v>0</v>
      </c>
      <c r="R56" s="112">
        <f>IF(Q56="","",$J$56*Q56)</f>
        <v>0</v>
      </c>
      <c r="S56" s="159">
        <f>IF(T52="","",SUMIF($E$32:$E$51,$B$56,T32:T51))</f>
        <v>0</v>
      </c>
      <c r="T56" s="112">
        <f>IF(S56="","",$J$56*S56)</f>
        <v>0</v>
      </c>
      <c r="U56" s="159">
        <f>IF(V52="","",SUMIF($E$32:$E$51,$B$56,V32:V51))</f>
        <v>0</v>
      </c>
      <c r="V56" s="112">
        <f>IF(U56="","",$J$56*U56)</f>
        <v>0</v>
      </c>
      <c r="W56" s="159">
        <f>IF(X52="","",SUMIF($E$32:$E$51,$B$56,X32:X51))</f>
        <v>0</v>
      </c>
      <c r="X56" s="112">
        <f>IF(W56="","",$J$56*W56)</f>
        <v>0</v>
      </c>
      <c r="Y56" s="159">
        <f>IF(Z52="","",SUMIF($E$32:$E$51,$B$56,Z32:Z51))</f>
        <v>0</v>
      </c>
      <c r="Z56" s="112">
        <f>IF(Y56="","",$J$56*Y56)</f>
        <v>0</v>
      </c>
      <c r="AA56" s="159">
        <f>IF(AB52="","",SUMIF($E$32:$E$51,$B$56,AB32:AB51))</f>
        <v>0</v>
      </c>
      <c r="AB56" s="112">
        <f>IF(AA56="","",$J$56*AA56)</f>
        <v>0</v>
      </c>
      <c r="AC56" s="159">
        <f>IF(AD52="","",SUMIF($E$32:$E$51,$B$56,AD32:AD51))</f>
        <v>0</v>
      </c>
      <c r="AD56" s="112">
        <f>IF(AC56="","",$J$56*AC56)</f>
        <v>0</v>
      </c>
      <c r="AE56" s="16"/>
      <c r="AF56" s="118" t="s">
        <v>175</v>
      </c>
      <c r="AG56" s="160">
        <f>SUM(K56*$K$8,M56*$M$8,O56*$O$8,Q56*$Q$8,S56*$S$8,U56*$U$8,W56*$W$8,Y56*$Y$8,AA56*$AA$8,AC56*$AC$8)</f>
        <v>0</v>
      </c>
    </row>
    <row r="58" spans="1:33" ht="23.25" customHeight="1" x14ac:dyDescent="0.25">
      <c r="B58" s="752" t="s">
        <v>0</v>
      </c>
      <c r="C58" s="752"/>
      <c r="D58" s="753" t="s">
        <v>149</v>
      </c>
      <c r="E58" s="754"/>
      <c r="F58" s="754"/>
      <c r="G58" s="754"/>
      <c r="H58" s="754"/>
      <c r="I58" s="754"/>
      <c r="J58" s="755"/>
      <c r="K58" s="97"/>
      <c r="L58" s="9"/>
      <c r="M58" s="9"/>
      <c r="N58" s="9"/>
      <c r="O58" s="9"/>
      <c r="P58" s="9"/>
      <c r="Q58" s="9"/>
      <c r="R58" s="9"/>
      <c r="S58" s="9"/>
      <c r="T58" s="9"/>
      <c r="U58" s="9"/>
      <c r="V58" s="9"/>
      <c r="W58" s="9"/>
      <c r="X58" s="9"/>
      <c r="Y58" s="9"/>
      <c r="Z58" s="9"/>
      <c r="AA58" s="9"/>
      <c r="AB58" s="9"/>
      <c r="AC58" s="9"/>
      <c r="AD58" s="9"/>
      <c r="AE58" s="17"/>
      <c r="AF58" s="98"/>
      <c r="AG58" s="98"/>
    </row>
    <row r="59" spans="1:33" ht="20.149999999999999" customHeight="1" x14ac:dyDescent="0.2">
      <c r="B59" s="115" t="s">
        <v>150</v>
      </c>
      <c r="K59" s="40" t="s">
        <v>13</v>
      </c>
      <c r="AF59" s="115"/>
    </row>
    <row r="60" spans="1:33" ht="21.65" customHeight="1" thickBot="1" x14ac:dyDescent="0.25">
      <c r="B60" s="737" t="s">
        <v>145</v>
      </c>
      <c r="C60" s="738"/>
      <c r="D60" s="441" t="s">
        <v>163</v>
      </c>
      <c r="E60" s="442" t="s">
        <v>162</v>
      </c>
      <c r="F60" s="745" t="s">
        <v>161</v>
      </c>
      <c r="G60" s="746"/>
      <c r="H60" s="741" t="s">
        <v>160</v>
      </c>
      <c r="I60" s="742"/>
      <c r="J60" s="443" t="s">
        <v>148</v>
      </c>
      <c r="K60" s="447" t="s">
        <v>147</v>
      </c>
      <c r="L60" s="470" t="s">
        <v>75</v>
      </c>
      <c r="M60" s="448" t="s">
        <v>147</v>
      </c>
      <c r="N60" s="470" t="s">
        <v>75</v>
      </c>
      <c r="O60" s="448" t="s">
        <v>147</v>
      </c>
      <c r="P60" s="470" t="s">
        <v>75</v>
      </c>
      <c r="Q60" s="448" t="s">
        <v>147</v>
      </c>
      <c r="R60" s="470" t="s">
        <v>75</v>
      </c>
      <c r="S60" s="448" t="s">
        <v>147</v>
      </c>
      <c r="T60" s="470" t="s">
        <v>75</v>
      </c>
      <c r="U60" s="448" t="s">
        <v>147</v>
      </c>
      <c r="V60" s="470" t="s">
        <v>75</v>
      </c>
      <c r="W60" s="448" t="s">
        <v>147</v>
      </c>
      <c r="X60" s="470" t="s">
        <v>75</v>
      </c>
      <c r="Y60" s="448" t="s">
        <v>147</v>
      </c>
      <c r="Z60" s="470" t="s">
        <v>75</v>
      </c>
      <c r="AA60" s="448" t="s">
        <v>147</v>
      </c>
      <c r="AB60" s="470" t="s">
        <v>75</v>
      </c>
      <c r="AC60" s="448" t="s">
        <v>147</v>
      </c>
      <c r="AD60" s="470" t="s">
        <v>75</v>
      </c>
      <c r="AF60" s="473" t="s">
        <v>194</v>
      </c>
      <c r="AG60" s="477" t="s">
        <v>195</v>
      </c>
    </row>
    <row r="61" spans="1:33" ht="22.5" customHeight="1" thickTop="1" x14ac:dyDescent="0.2">
      <c r="A61" s="7" t="str">
        <f>IF(B61="","",MAX($A$60:$A60)+1)</f>
        <v/>
      </c>
      <c r="B61" s="739"/>
      <c r="C61" s="740"/>
      <c r="D61" s="379"/>
      <c r="E61" s="383"/>
      <c r="F61" s="747"/>
      <c r="G61" s="740"/>
      <c r="H61" s="743"/>
      <c r="I61" s="744"/>
      <c r="J61" s="377"/>
      <c r="K61" s="385"/>
      <c r="L61" s="386">
        <f>IF(AND(J61&lt;&gt;"", K61&lt;&gt;""), MIN(J61,150000)*K61, 0)</f>
        <v>0</v>
      </c>
      <c r="M61" s="387"/>
      <c r="N61" s="386">
        <f>IF(AND(J61&lt;&gt;"", M61&lt;&gt;""), MIN(J61,150000)*M61, 0)</f>
        <v>0</v>
      </c>
      <c r="O61" s="387"/>
      <c r="P61" s="386">
        <f>IF(AND(J61&lt;&gt;"", O61&lt;&gt;""), MIN(J61,150000)*O61, 0)</f>
        <v>0</v>
      </c>
      <c r="Q61" s="387"/>
      <c r="R61" s="386">
        <f>IF(AND(J61&lt;&gt;"", Q61&lt;&gt;""), MIN(J61,150000)*Q61, 0)</f>
        <v>0</v>
      </c>
      <c r="S61" s="387"/>
      <c r="T61" s="386">
        <f>IF(AND(J61&lt;&gt;"", S61&lt;&gt;""), MIN(J61,150000)*S61, 0)</f>
        <v>0</v>
      </c>
      <c r="U61" s="387"/>
      <c r="V61" s="386">
        <f>IF(AND(J61&lt;&gt;"", U61&lt;&gt;""), MIN(J61,150000)*U61,0)</f>
        <v>0</v>
      </c>
      <c r="W61" s="387"/>
      <c r="X61" s="386">
        <f>IF(AND(J61&lt;&gt;"", W61&lt;&gt;""), MIN(J61,150000)*W61, 0)</f>
        <v>0</v>
      </c>
      <c r="Y61" s="387"/>
      <c r="Z61" s="386">
        <f>IF(AND(J61&lt;&gt;"", Y61&lt;&gt;""), MIN(J61,150000)*Y61, 0)</f>
        <v>0</v>
      </c>
      <c r="AA61" s="387"/>
      <c r="AB61" s="386">
        <f>IF(AND(J61&lt;&gt;"", AA61&lt;&gt;""), MIN(J61,150000)*AA61, 0)</f>
        <v>0</v>
      </c>
      <c r="AC61" s="387"/>
      <c r="AD61" s="386">
        <f>IF(AND(J61&lt;&gt;"", AC61&lt;&gt;""), MIN(J61,150000)*AC61, 0)</f>
        <v>0</v>
      </c>
      <c r="AF61" s="474">
        <f>$K$8*$K$61+$M$8*$M$61+$O$8*$O$61+$Q$8*$Q$61+$S$8*$S$61+$U$8*$U$61+$W$8*$W$61+$Y$8*$Y$61+$AA$8*$AA$61+$AC$8*$AC$61</f>
        <v>0</v>
      </c>
      <c r="AG61" s="475">
        <f>SUM(AF61:AF64)</f>
        <v>0</v>
      </c>
    </row>
    <row r="62" spans="1:33" ht="20.149999999999999" customHeight="1" x14ac:dyDescent="0.2">
      <c r="A62" s="7" t="str">
        <f>IF(B62="","",MAX($A$60:$A61)+1)</f>
        <v/>
      </c>
      <c r="B62" s="733"/>
      <c r="C62" s="734"/>
      <c r="D62" s="449"/>
      <c r="E62" s="450"/>
      <c r="F62" s="748"/>
      <c r="G62" s="734"/>
      <c r="H62" s="735"/>
      <c r="I62" s="736"/>
      <c r="J62" s="451"/>
      <c r="K62" s="452"/>
      <c r="L62" s="453">
        <f>IF(AND(J62&lt;&gt;"", K62&lt;&gt;""), MIN(J62,150000)*K62, 0)</f>
        <v>0</v>
      </c>
      <c r="M62" s="454"/>
      <c r="N62" s="453">
        <f>IF(AND(J62&lt;&gt;"", M62&lt;&gt;""), MIN(J62,150000)*M62, 0)</f>
        <v>0</v>
      </c>
      <c r="O62" s="454"/>
      <c r="P62" s="453">
        <f>IF(AND(J62&lt;&gt;"", O62&lt;&gt;""), MIN(J62,150000)*O62, 0)</f>
        <v>0</v>
      </c>
      <c r="Q62" s="454"/>
      <c r="R62" s="453">
        <f>IF(AND(J62&lt;&gt;"", Q62&lt;&gt;""), MIN(J62,150000)*Q62, 0)</f>
        <v>0</v>
      </c>
      <c r="S62" s="454"/>
      <c r="T62" s="453">
        <f>IF(AND(J62&lt;&gt;"", S62&lt;&gt;""), MIN(J62,150000)*S62, 0)</f>
        <v>0</v>
      </c>
      <c r="U62" s="454"/>
      <c r="V62" s="453">
        <f>IF(AND(J62&lt;&gt;"", U62&lt;&gt;""), MIN(J62,150000)*U62, 0)</f>
        <v>0</v>
      </c>
      <c r="W62" s="454"/>
      <c r="X62" s="453">
        <f>IF(AND(J62&lt;&gt;"", W62&lt;&gt;""), MIN(J62,150000)*W62, 0)</f>
        <v>0</v>
      </c>
      <c r="Y62" s="454"/>
      <c r="Z62" s="453">
        <f>IF(AND(J62&lt;&gt;"", Y62&lt;&gt;""), MIN(J62,150000)*Y62, 0)</f>
        <v>0</v>
      </c>
      <c r="AA62" s="454"/>
      <c r="AB62" s="453">
        <f>IF(AND(J62&lt;&gt;"", AA62&lt;&gt;""), MIN(J62,150000)*AA62, 0)</f>
        <v>0</v>
      </c>
      <c r="AC62" s="454"/>
      <c r="AD62" s="453">
        <f>IF(AND(J62&lt;&gt;"", AC62&lt;&gt;""), MIN(J62,150000)*AC62, 0)</f>
        <v>0</v>
      </c>
      <c r="AF62" s="478">
        <f>$K$8*$K$62+$M$8*$M$62+$O$8*$O$62+$Q$8*$Q$62+$S$8*$S$62+$U$8*$U$62+$W$8*$W$62+$Y$8*$Y$62+$AA$8*$AA$62+$AC$8*$AC$62</f>
        <v>0</v>
      </c>
      <c r="AG62" s="382"/>
    </row>
    <row r="63" spans="1:33" ht="20.149999999999999" customHeight="1" x14ac:dyDescent="0.2">
      <c r="A63" s="376" t="str">
        <f>IF(B63="","",MAX($A$60:$A62)+1)</f>
        <v/>
      </c>
      <c r="B63" s="756"/>
      <c r="C63" s="750"/>
      <c r="D63" s="380"/>
      <c r="E63" s="384"/>
      <c r="F63" s="749"/>
      <c r="G63" s="750"/>
      <c r="H63" s="757"/>
      <c r="I63" s="758"/>
      <c r="J63" s="378"/>
      <c r="K63" s="388"/>
      <c r="L63" s="389">
        <f>IF(AND(J63&lt;&gt;"", K63&lt;&gt;""), MIN(J63,150000)*K63, 0)</f>
        <v>0</v>
      </c>
      <c r="M63" s="390"/>
      <c r="N63" s="389">
        <f>IF(AND(J63&lt;&gt;"", M63&lt;&gt;""), MIN(J63,150000)*M63, 0)</f>
        <v>0</v>
      </c>
      <c r="O63" s="390"/>
      <c r="P63" s="389">
        <f>IF(AND(J63&lt;&gt;"", O63&lt;&gt;""), MIN(J63,150000)*O63, 0)</f>
        <v>0</v>
      </c>
      <c r="Q63" s="390"/>
      <c r="R63" s="389">
        <f>IF(AND(J63&lt;&gt;"", Q63&lt;&gt;""), MIN(J63,150000)*Q63, 0)</f>
        <v>0</v>
      </c>
      <c r="S63" s="390"/>
      <c r="T63" s="389">
        <f>IF(AND(J63&lt;&gt;"", S63&lt;&gt;""), MIN(J63,150000)*S63, 0)</f>
        <v>0</v>
      </c>
      <c r="U63" s="390"/>
      <c r="V63" s="389">
        <f>IF(AND(J63&lt;&gt;"", U63&lt;&gt;""), MIN(J63,150000)*U63, 0)</f>
        <v>0</v>
      </c>
      <c r="W63" s="390"/>
      <c r="X63" s="389">
        <f>IF(AND(J63&lt;&gt;"", W63&lt;&gt;""), MIN(J63,150000)*W63, 0)</f>
        <v>0</v>
      </c>
      <c r="Y63" s="390"/>
      <c r="Z63" s="389">
        <f>IF(AND(J63&lt;&gt;"", Y63&lt;&gt;""), MIN(J63,150000)*Y63, 0)</f>
        <v>0</v>
      </c>
      <c r="AA63" s="390"/>
      <c r="AB63" s="389">
        <f>IF(AND(J63&lt;&gt;"", AA63&lt;&gt;""), MIN(J63,150000)*AA63, 0)</f>
        <v>0</v>
      </c>
      <c r="AC63" s="390"/>
      <c r="AD63" s="389">
        <f>IF(AND(J63&lt;&gt;"", AC63&lt;&gt;""), MIN(J63,150000)*AC63, 0)</f>
        <v>0</v>
      </c>
      <c r="AF63" s="476">
        <f>$K$8*$K$63+$M$8*$M$63+$O$8*$O$63+$Q$8*$Q$63+$S$8*$S$63+$U$8*$U$63+$W$8*$W$63+$Y$8*$Y$63+$AA$8*$AA$63+$AC$8*$AC$63</f>
        <v>0</v>
      </c>
      <c r="AG63" s="382"/>
    </row>
    <row r="64" spans="1:33" ht="19.5" customHeight="1" x14ac:dyDescent="0.2">
      <c r="A64" s="7" t="str">
        <f>IF(B64="","",MAX($A$60:$A63)+1)</f>
        <v/>
      </c>
      <c r="B64" s="729"/>
      <c r="C64" s="730"/>
      <c r="D64" s="455"/>
      <c r="E64" s="456"/>
      <c r="F64" s="751"/>
      <c r="G64" s="730"/>
      <c r="H64" s="731"/>
      <c r="I64" s="732"/>
      <c r="J64" s="457"/>
      <c r="K64" s="458"/>
      <c r="L64" s="459">
        <f>IF(AND(J64&lt;&gt;"", K64&lt;&gt;""), MIN(J64,150000)*K64, 0)</f>
        <v>0</v>
      </c>
      <c r="M64" s="460"/>
      <c r="N64" s="459">
        <f>IF(AND(J64&lt;&gt;"", M64&lt;&gt;""), MIN(J64,150000)*M64, 0)</f>
        <v>0</v>
      </c>
      <c r="O64" s="460"/>
      <c r="P64" s="459">
        <f>IF(AND(J64&lt;&gt;"", O64&lt;&gt;""), MIN(J64,150000)*O64, 0)</f>
        <v>0</v>
      </c>
      <c r="Q64" s="460"/>
      <c r="R64" s="459">
        <f>IF(AND(J64&lt;&gt;"", Q64&lt;&gt;""), MIN(J64,150000)*Q64, 0)</f>
        <v>0</v>
      </c>
      <c r="S64" s="460"/>
      <c r="T64" s="459">
        <f>IF(AND(J64&lt;&gt;"", S64&lt;&gt;""), MIN(J64,90000)*S64, 0)</f>
        <v>0</v>
      </c>
      <c r="U64" s="460"/>
      <c r="V64" s="459">
        <f>IF(AND(J64&lt;&gt;"", U64&lt;&gt;""), MIN(J64,150000)*U64, 0)</f>
        <v>0</v>
      </c>
      <c r="W64" s="460"/>
      <c r="X64" s="459">
        <f>IF(AND(J64&lt;&gt;"", W64&lt;&gt;""), MIN(J64,150000)*W64, 0)</f>
        <v>0</v>
      </c>
      <c r="Y64" s="460"/>
      <c r="Z64" s="459">
        <f>IF(AND(J64&lt;&gt;"", Y64&lt;&gt;""), MIN(J64,150000)*Y64, 0)</f>
        <v>0</v>
      </c>
      <c r="AA64" s="460"/>
      <c r="AB64" s="459">
        <f>IF(AND(J64&lt;&gt;"", AA64&lt;&gt;""), MIN(J64,150000)*AA64, 0)</f>
        <v>0</v>
      </c>
      <c r="AC64" s="460"/>
      <c r="AD64" s="459">
        <f>IF(AND(J64&lt;&gt;"", AC64&lt;&gt;""), MIN(J64,150000)*AC64, 0)</f>
        <v>0</v>
      </c>
      <c r="AE64" s="463"/>
      <c r="AF64" s="479">
        <f>$K$8*$K$64+$M$8*$M$64+$O$8*$O$64+$Q$8*$Q$64+$S$8*$S$64+$U$8*$U$64+$W$8*$W$64+$Y$8*$Y$64+$AA$8*$AA$64+$AC$8*$AC$64</f>
        <v>0</v>
      </c>
      <c r="AG64" s="382"/>
    </row>
    <row r="87" spans="1:1" x14ac:dyDescent="0.2">
      <c r="A87" s="235"/>
    </row>
    <row r="150" spans="1:1" x14ac:dyDescent="0.2">
      <c r="A150" s="381">
        <f>SUM(AF14)</f>
        <v>0</v>
      </c>
    </row>
    <row r="151" spans="1:1" x14ac:dyDescent="0.2">
      <c r="A151" s="480">
        <f>SUM(AG61)</f>
        <v>0</v>
      </c>
    </row>
  </sheetData>
  <sheetProtection algorithmName="SHA-512" hashValue="MiwfD4VRnTYCBIHkIfPEMXJ2XWP1AOK/LrbQKTYXF19tWzm0Dihm2jj6ciaRqAoaH13fuCPox8ExAINoMqqC8w==" saltValue="XACn8q6AaZrB+7MAydBljQ==" spinCount="100000" sheet="1" objects="1" scenarios="1"/>
  <mergeCells count="154">
    <mergeCell ref="K10:L10"/>
    <mergeCell ref="Z2:AF2"/>
    <mergeCell ref="Z1:AF1"/>
    <mergeCell ref="B55:I55"/>
    <mergeCell ref="D29:J29"/>
    <mergeCell ref="B45:C45"/>
    <mergeCell ref="B56:I56"/>
    <mergeCell ref="B30:J30"/>
    <mergeCell ref="B51:C51"/>
    <mergeCell ref="B52:J52"/>
    <mergeCell ref="B54:I54"/>
    <mergeCell ref="AF54:AG54"/>
    <mergeCell ref="B43:C43"/>
    <mergeCell ref="B46:C46"/>
    <mergeCell ref="B47:C47"/>
    <mergeCell ref="B48:C48"/>
    <mergeCell ref="B49:C49"/>
    <mergeCell ref="B22:C22"/>
    <mergeCell ref="B23:C23"/>
    <mergeCell ref="B24:C24"/>
    <mergeCell ref="B25:C25"/>
    <mergeCell ref="B26:C26"/>
    <mergeCell ref="B50:C50"/>
    <mergeCell ref="B31:C31"/>
    <mergeCell ref="F31:I31"/>
    <mergeCell ref="B36:C36"/>
    <mergeCell ref="B37:C37"/>
    <mergeCell ref="B38:C38"/>
    <mergeCell ref="B39:C39"/>
    <mergeCell ref="B40:C40"/>
    <mergeCell ref="B41:C41"/>
    <mergeCell ref="B10:J10"/>
    <mergeCell ref="AF13:AG13"/>
    <mergeCell ref="B14:J14"/>
    <mergeCell ref="K14:L14"/>
    <mergeCell ref="M14:N14"/>
    <mergeCell ref="O14:P14"/>
    <mergeCell ref="Q14:R14"/>
    <mergeCell ref="S14:T14"/>
    <mergeCell ref="U14:V14"/>
    <mergeCell ref="W14:X14"/>
    <mergeCell ref="Y13:Z13"/>
    <mergeCell ref="AF14:AG14"/>
    <mergeCell ref="AA13:AB13"/>
    <mergeCell ref="AC13:AD13"/>
    <mergeCell ref="B13:J13"/>
    <mergeCell ref="K13:L13"/>
    <mergeCell ref="M13:N13"/>
    <mergeCell ref="O13:P13"/>
    <mergeCell ref="Q13:R13"/>
    <mergeCell ref="S13:T13"/>
    <mergeCell ref="U13:V13"/>
    <mergeCell ref="W13:X13"/>
    <mergeCell ref="Y14:Z14"/>
    <mergeCell ref="AA14:AB14"/>
    <mergeCell ref="AC14:AD14"/>
    <mergeCell ref="Y11:Z11"/>
    <mergeCell ref="AA11:AB11"/>
    <mergeCell ref="AC11:AD11"/>
    <mergeCell ref="W12:X12"/>
    <mergeCell ref="Y12:Z12"/>
    <mergeCell ref="AA12:AB12"/>
    <mergeCell ref="AC12:AD12"/>
    <mergeCell ref="U12:V12"/>
    <mergeCell ref="U11:V11"/>
    <mergeCell ref="W11:X11"/>
    <mergeCell ref="B12:J12"/>
    <mergeCell ref="K12:L12"/>
    <mergeCell ref="M12:N12"/>
    <mergeCell ref="O12:P12"/>
    <mergeCell ref="Q12:R12"/>
    <mergeCell ref="S12:T12"/>
    <mergeCell ref="B11:J11"/>
    <mergeCell ref="K11:L11"/>
    <mergeCell ref="M11:N11"/>
    <mergeCell ref="O11:P11"/>
    <mergeCell ref="Q11:R11"/>
    <mergeCell ref="S11:T11"/>
    <mergeCell ref="B8:J8"/>
    <mergeCell ref="K8:L8"/>
    <mergeCell ref="M8:N8"/>
    <mergeCell ref="O8:P8"/>
    <mergeCell ref="Q8:R8"/>
    <mergeCell ref="S8:T8"/>
    <mergeCell ref="B9:J9"/>
    <mergeCell ref="K9:L9"/>
    <mergeCell ref="M9:N9"/>
    <mergeCell ref="O9:P9"/>
    <mergeCell ref="Q9:R9"/>
    <mergeCell ref="S9:T9"/>
    <mergeCell ref="B3:AG3"/>
    <mergeCell ref="B7:J7"/>
    <mergeCell ref="K7:L7"/>
    <mergeCell ref="M7:N7"/>
    <mergeCell ref="O7:P7"/>
    <mergeCell ref="Q7:R7"/>
    <mergeCell ref="S7:T7"/>
    <mergeCell ref="U7:V7"/>
    <mergeCell ref="W7:X7"/>
    <mergeCell ref="Y7:Z7"/>
    <mergeCell ref="U10:V10"/>
    <mergeCell ref="W10:X10"/>
    <mergeCell ref="AA10:AB10"/>
    <mergeCell ref="AC10:AD10"/>
    <mergeCell ref="Y10:Z10"/>
    <mergeCell ref="AA7:AB7"/>
    <mergeCell ref="AC7:AD7"/>
    <mergeCell ref="U8:V8"/>
    <mergeCell ref="W8:X8"/>
    <mergeCell ref="Y8:Z8"/>
    <mergeCell ref="AA8:AB8"/>
    <mergeCell ref="AC8:AD8"/>
    <mergeCell ref="Y9:Z9"/>
    <mergeCell ref="AA9:AB9"/>
    <mergeCell ref="AC9:AD9"/>
    <mergeCell ref="U9:V9"/>
    <mergeCell ref="W9:X9"/>
    <mergeCell ref="B58:C58"/>
    <mergeCell ref="D58:J58"/>
    <mergeCell ref="B63:C63"/>
    <mergeCell ref="H63:I63"/>
    <mergeCell ref="M10:N10"/>
    <mergeCell ref="O10:P10"/>
    <mergeCell ref="Q10:R10"/>
    <mergeCell ref="S10:T10"/>
    <mergeCell ref="B16:C16"/>
    <mergeCell ref="D16:J16"/>
    <mergeCell ref="B19:C19"/>
    <mergeCell ref="B20:C20"/>
    <mergeCell ref="B21:C21"/>
    <mergeCell ref="B18:C18"/>
    <mergeCell ref="F18:I18"/>
    <mergeCell ref="B17:J17"/>
    <mergeCell ref="B44:C44"/>
    <mergeCell ref="B32:C32"/>
    <mergeCell ref="B33:C33"/>
    <mergeCell ref="B42:C42"/>
    <mergeCell ref="B27:J27"/>
    <mergeCell ref="B34:C34"/>
    <mergeCell ref="B35:C35"/>
    <mergeCell ref="B29:C29"/>
    <mergeCell ref="B64:C64"/>
    <mergeCell ref="H64:I64"/>
    <mergeCell ref="B62:C62"/>
    <mergeCell ref="H62:I62"/>
    <mergeCell ref="B60:C60"/>
    <mergeCell ref="B61:C61"/>
    <mergeCell ref="H60:I60"/>
    <mergeCell ref="H61:I61"/>
    <mergeCell ref="F60:G60"/>
    <mergeCell ref="F61:G61"/>
    <mergeCell ref="F62:G62"/>
    <mergeCell ref="F63:G63"/>
    <mergeCell ref="F64:G64"/>
  </mergeCells>
  <phoneticPr fontId="47"/>
  <conditionalFormatting sqref="B19:AD26 AF19:AG26">
    <cfRule type="expression" dxfId="16" priority="31" stopIfTrue="1">
      <formula>MOD(ROW()-111,2)=0</formula>
    </cfRule>
  </conditionalFormatting>
  <conditionalFormatting sqref="B32:AD51 AF32:AG51">
    <cfRule type="expression" dxfId="15" priority="14" stopIfTrue="1">
      <formula>MOD(ROW()-158,2)=0</formula>
    </cfRule>
  </conditionalFormatting>
  <conditionalFormatting sqref="D19:D26">
    <cfRule type="expression" dxfId="14" priority="25" stopIfTrue="1">
      <formula>AND($E19&lt;&gt;"",$E19&lt;&gt;"M5")</formula>
    </cfRule>
  </conditionalFormatting>
  <conditionalFormatting sqref="D32:D51">
    <cfRule type="expression" dxfId="13" priority="12" stopIfTrue="1">
      <formula>AND($E32&lt;&gt;"",$E32&lt;&gt;"M6")</formula>
    </cfRule>
  </conditionalFormatting>
  <conditionalFormatting sqref="K7:L7">
    <cfRule type="expression" dxfId="12" priority="6" stopIfTrue="1">
      <formula>$K$7=""</formula>
    </cfRule>
  </conditionalFormatting>
  <conditionalFormatting sqref="K8:L8">
    <cfRule type="expression" dxfId="11" priority="5" stopIfTrue="1">
      <formula>$K$8=""</formula>
    </cfRule>
  </conditionalFormatting>
  <dataValidations count="17">
    <dataValidation imeMode="disabled" allowBlank="1" showInputMessage="1" showErrorMessage="1" errorTitle="入力エラー" error="小数点は第二位まで、三位以下切り捨てで入力して下さい。" sqref="K8:AD8 L27:L31 N27:N31 P27:P31 R27:R31 T27:T31 V27:V31 X27:X31 AB27:AB31 AD27:AD31 AD52:AD53 AB52:AB53 X52:X53 V52:V53 T52:T53 R52:R53 P52:P53 N52:N53 L52:L53 Z52:Z53 P1:P4 L1:L4 N1:N6 AB3:AB6 Z3:Z6 V1:V6 T1:T6 R1:R6 AD3:AD6 M5 P6 L6 X3:X6 Z65:Z65459 X65:X65459 V65:V65459 AB65:AB65459 L65:L65459 N65:N65459 P65:P65459 R65:R65459 T65:T65459 AD65:AD65459 AD57:AD59 AB57:AB59 Z57:Z59 X57:X59 V57:V59 T57:T59 R57:R59 P57:P59 N57:N59 L57:L59 Z27:Z31 N9:N18 L9:L18 P9:P18 R9:R18 T9:T18 V9:V18 X9:X18 AB9:AB18 AD9:AD18 Z9:Z18" xr:uid="{00000000-0002-0000-0200-000000000000}"/>
    <dataValidation type="custom" imeMode="disabled" allowBlank="1" showInputMessage="1" showErrorMessage="1" errorTitle="入力エラー" error="小数点以下第一位を切り捨てで入力して下さい。" sqref="H32:H51 F32:F51 M32:M51 O32:O51 Q32:Q51 S32:S51 U32:U51 W32:W51 Y32:Y51 K32:K51 AA32:AA51 AC32:AC51 AF32:AF51 AF19:AF26 AC19:AC26 AA19:AA26 K19:K26 Y19:Y26 W19:W26 U19:U26 S19:S26 Q19:Q26 O19:O26 M19:M26 F19:F26 H19:H26" xr:uid="{00000000-0002-0000-0200-000001000000}">
      <formula1>F19-ROUNDDOWN(F19,0)=0</formula1>
    </dataValidation>
    <dataValidation type="custom" imeMode="disabled" allowBlank="1" showInputMessage="1" showErrorMessage="1" errorTitle="入力エラー" error="小数点は第二位まで、三位以下切り捨てで入力して下さい。" sqref="J32:J51 L32:L51 N32:N51 P32:P51 R32:R51 T32:T51 V32:V51 X32:X51 AG32:AG51 AB32:AB51 AD32:AD51 Z32:Z51 Z19:Z26 J19:J26 AD19:AD26 AB19:AB26 AG19:AG26 X19:X26 V19:V26 T19:T26 R19:R26 P19:P26 N19:N26 L19:L26" xr:uid="{00000000-0002-0000-0200-000002000000}">
      <formula1>J19-ROUNDDOWN(J19,2)=0</formula1>
    </dataValidation>
    <dataValidation type="textLength" imeMode="disabled" operator="equal" allowBlank="1" showInputMessage="1" showErrorMessage="1" errorTitle="文字数エラー" error="2桁の英数字で入力してください。" sqref="E19:E26 E32:E51" xr:uid="{00000000-0002-0000-0200-000005000000}">
      <formula1>2</formula1>
    </dataValidation>
    <dataValidation imeMode="disabled" allowBlank="1" showInputMessage="1" showErrorMessage="1" sqref="AF14:AG14" xr:uid="{00000000-0002-0000-0200-000006000000}"/>
    <dataValidation allowBlank="1" showInputMessage="1" showErrorMessage="1" errorTitle="入力エラー" error="小数点は第二位まで、三位以下切り捨てで入力して下さい。" sqref="K7:AD7" xr:uid="{00000000-0002-0000-0200-000007000000}"/>
    <dataValidation type="custom" imeMode="disabled" operator="greaterThan" showInputMessage="1" showErrorMessage="1" errorTitle="入力エラー" error="「単住戸」当たりの数字を入力してください" sqref="K61" xr:uid="{531A0D82-36FC-4A61-A0D4-F8B38189BB69}">
      <formula1>AND(INT(K61)=K61,K62="",K63="",K64="")</formula1>
    </dataValidation>
    <dataValidation type="custom" imeMode="disabled" operator="greaterThan" showInputMessage="1" showErrorMessage="1" errorTitle="入力エラー" error="「単住戸」当たりの数字を入力してください" sqref="K62" xr:uid="{09685D37-5323-45C3-9A5E-6825BFF4CA67}">
      <formula1>AND(INT(K62)=K62,K61="",K63="",K64="")</formula1>
    </dataValidation>
    <dataValidation type="custom" imeMode="disabled" operator="greaterThan" showInputMessage="1" showErrorMessage="1" errorTitle="入力エラー" error="「単住戸」当たりの数字を入力してください" sqref="K63" xr:uid="{5FDFBC15-5FEE-4685-A109-2026504FEEF2}">
      <formula1>AND(INT(K63)=K63,K61="",K62="",K64="")</formula1>
    </dataValidation>
    <dataValidation type="custom" imeMode="disabled" operator="greaterThan" showInputMessage="1" showErrorMessage="1" errorTitle="入力エラー" error="「単住戸」当たりの数字を入力してください" sqref="K64" xr:uid="{5617509A-741B-47D6-A0EB-CE23FCD22963}">
      <formula1>AND(INT(K64)=K64,K61="",K62="",K63="")</formula1>
    </dataValidation>
    <dataValidation type="custom" imeMode="disabled" showInputMessage="1" showErrorMessage="1" errorTitle="入力エラー" error="「単住戸」当たりの数字を入力してください" sqref="AC64 M64 O64 Q64 S64 U64 W64 Y64 AA64" xr:uid="{7F5E870A-05AD-451E-A32D-489D95F58BFC}">
      <formula1>AND(INT(M64)=M64,M61="",M62="",M63="")</formula1>
    </dataValidation>
    <dataValidation type="custom" imeMode="disabled" showInputMessage="1" showErrorMessage="1" errorTitle="入力エラー" error="「単住戸」当たりの数字を入力してください" sqref="M61 O61 Q61 S61 U61 W61 Y61 AA61 AC61" xr:uid="{184D7578-383F-4DB1-858A-64F380AB5ADB}">
      <formula1>AND(INT(M61)=M61,M62="",M63="",M64="")</formula1>
    </dataValidation>
    <dataValidation type="custom" imeMode="disabled" showInputMessage="1" showErrorMessage="1" errorTitle="入力エラー" error="「単住戸」当たりの数字を入力してください" sqref="M62 O62 Q62 S62 U62 W62 Y62 AA62 AC62" xr:uid="{9CEA70C4-950A-44A2-BFB5-5CC8EB041F6F}">
      <formula1>AND(INT(M62)=M62,M61="",M63="",M64="")</formula1>
    </dataValidation>
    <dataValidation type="custom" imeMode="disabled" showInputMessage="1" showErrorMessage="1" errorTitle="入力エラー" error="「単住戸」当たりの数字を入力してください" sqref="M63 O63 Q63 S63 U63 W63 Y63 AA63 AC63" xr:uid="{C610A68E-0285-40C0-A172-E9EF391BFDC1}">
      <formula1>AND(INT(M63)=M63,M61="",M62="",M64="")</formula1>
    </dataValidation>
    <dataValidation type="list" allowBlank="1" sqref="H61:I64" xr:uid="{4B861273-7C77-4C66-A7F2-4D79CCAED0A0}">
      <formula1>"A,B,C"</formula1>
    </dataValidation>
    <dataValidation type="custom" imeMode="disabled" allowBlank="1" showInputMessage="1" showErrorMessage="1" errorTitle="登録番号エラー" error="グレードがM5の登録番号10桁を入力してください。" sqref="D19:D26" xr:uid="{CF5CDC0C-B2FC-4167-A404-2F9370538AC1}">
      <formula1>AND(LEN(INDIRECT("RC", FALSE))=10,LEFT(INDIRECT("RC", FALSE))="M",RIGHT(INDIRECT("RC", FALSE))="5")</formula1>
    </dataValidation>
    <dataValidation type="custom" imeMode="disabled" showInputMessage="1" showErrorMessage="1" errorTitle="入力エラー" error="グレードがM6の登録番号10桁を入力してください。" sqref="D32:D51" xr:uid="{0BBFBE6D-D1BF-4B0A-BF1D-A9EE44D11BBF}">
      <formula1>AND(LEN(INDIRECT("RC", FALSE))=10,LEFT(INDIRECT("RC", FALSE))="M",RIGHT(INDIRECT("RC", FALSE))="6")</formula1>
    </dataValidation>
  </dataValidations>
  <printOptions horizontalCentered="1"/>
  <pageMargins left="0.7" right="0.7" top="0.75" bottom="0.75" header="0.3" footer="0.3"/>
  <pageSetup paperSize="8" scale="44" fitToHeight="0" orientation="portrait" r:id="rId1"/>
  <headerFooter>
    <oddHeader>&amp;LVERSION 1.0</oddHeader>
    <oddFooter>&amp;R&amp;P/&amp;N</oddFooter>
  </headerFooter>
  <rowBreaks count="1" manualBreakCount="1">
    <brk id="64"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6DC9-6867-4396-9827-8BCF3DA9197D}">
  <dimension ref="A1:BO177"/>
  <sheetViews>
    <sheetView showGridLines="0" showZeros="0" view="pageBreakPreview" zoomScale="55" zoomScaleNormal="100" zoomScaleSheetLayoutView="55" workbookViewId="0">
      <selection activeCell="AT8" sqref="AT8:AZ8"/>
    </sheetView>
  </sheetViews>
  <sheetFormatPr defaultColWidth="9" defaultRowHeight="13" x14ac:dyDescent="0.2"/>
  <cols>
    <col min="1" max="2" width="4.36328125" style="1" customWidth="1"/>
    <col min="3" max="6" width="3.453125" style="1" customWidth="1"/>
    <col min="7" max="8" width="4.36328125" style="1" customWidth="1"/>
    <col min="9" max="9" width="3.453125" style="1" customWidth="1"/>
    <col min="10" max="10" width="3.90625" style="1" customWidth="1"/>
    <col min="11" max="15" width="3.453125" style="1" customWidth="1"/>
    <col min="16" max="16" width="3.90625" style="1" customWidth="1"/>
    <col min="17" max="18" width="3.453125" style="1" customWidth="1"/>
    <col min="19" max="29" width="3.90625" style="1" customWidth="1"/>
    <col min="30" max="33" width="3.6328125" style="1" customWidth="1"/>
    <col min="34" max="34" width="3.90625" style="1" customWidth="1"/>
    <col min="35" max="39" width="3.6328125" style="1" customWidth="1"/>
    <col min="40" max="40" width="3.90625" style="1" customWidth="1"/>
    <col min="41" max="41" width="4.36328125" style="1" customWidth="1"/>
    <col min="42" max="85" width="3.6328125" style="1" customWidth="1"/>
    <col min="86" max="16384" width="9" style="1"/>
  </cols>
  <sheetData>
    <row r="1" spans="1:67" ht="18.75" customHeight="1" x14ac:dyDescent="0.2">
      <c r="A1" s="134" t="s">
        <v>182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36" t="s">
        <v>130</v>
      </c>
      <c r="AI1" s="2"/>
      <c r="AJ1" s="724" t="str">
        <f>'様式第1｜交付申請書'!$BO$2&amp;""</f>
        <v/>
      </c>
      <c r="AK1" s="724"/>
      <c r="AL1" s="724"/>
      <c r="AM1" s="724"/>
      <c r="AN1" s="724"/>
      <c r="AO1" s="724"/>
      <c r="AP1" s="724"/>
      <c r="AQ1" s="724"/>
      <c r="AR1" s="724"/>
      <c r="AS1" s="724"/>
      <c r="AT1" s="724"/>
      <c r="AU1" s="724"/>
      <c r="AV1" s="724"/>
      <c r="AW1" s="724"/>
      <c r="AX1" s="724"/>
      <c r="AY1" s="724"/>
      <c r="AZ1" s="724"/>
      <c r="BA1" s="724"/>
      <c r="BB1" s="724"/>
      <c r="BC1" s="407"/>
      <c r="BD1" s="407"/>
      <c r="BE1" s="407"/>
      <c r="BF1" s="407"/>
      <c r="BG1" s="407"/>
      <c r="BH1" s="407"/>
      <c r="BI1" s="407"/>
      <c r="BJ1" s="407"/>
      <c r="BK1" s="407"/>
      <c r="BL1" s="407"/>
      <c r="BM1" s="407"/>
      <c r="BN1" s="407"/>
      <c r="BO1" s="407"/>
    </row>
    <row r="2" spans="1:67" ht="18.75" customHeight="1" x14ac:dyDescent="0.2">
      <c r="AH2" s="236" t="s">
        <v>173</v>
      </c>
      <c r="AJ2" s="724" t="str">
        <f>'様式第1｜交付申請書'!$BO$3&amp;""</f>
        <v/>
      </c>
      <c r="AK2" s="724"/>
      <c r="AL2" s="724"/>
      <c r="AM2" s="724"/>
      <c r="AN2" s="724"/>
      <c r="AO2" s="724"/>
      <c r="AP2" s="724"/>
      <c r="AQ2" s="724"/>
      <c r="AR2" s="724"/>
      <c r="AS2" s="724"/>
      <c r="AT2" s="724"/>
      <c r="AU2" s="724"/>
      <c r="AV2" s="724"/>
      <c r="AW2" s="724"/>
      <c r="AX2" s="724"/>
      <c r="AY2" s="724"/>
      <c r="AZ2" s="724"/>
      <c r="BA2" s="724"/>
      <c r="BB2" s="724"/>
      <c r="BC2" s="407"/>
      <c r="BD2" s="407"/>
      <c r="BE2" s="407"/>
      <c r="BF2" s="407"/>
      <c r="BG2" s="407"/>
      <c r="BH2" s="407"/>
      <c r="BI2" s="407"/>
      <c r="BJ2" s="407"/>
      <c r="BK2" s="407"/>
      <c r="BL2" s="407"/>
      <c r="BM2" s="407"/>
      <c r="BN2" s="407"/>
      <c r="BO2" s="407"/>
    </row>
    <row r="3" spans="1:67" ht="30" customHeight="1" x14ac:dyDescent="0.2">
      <c r="A3" s="853" t="s">
        <v>164</v>
      </c>
      <c r="B3" s="853"/>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3"/>
      <c r="AI3" s="853"/>
      <c r="AJ3" s="853"/>
      <c r="AK3" s="853"/>
      <c r="AL3" s="853"/>
      <c r="AM3" s="853"/>
      <c r="AN3" s="853"/>
      <c r="AO3" s="853"/>
      <c r="AP3" s="853"/>
      <c r="AQ3" s="853"/>
      <c r="AR3" s="853"/>
      <c r="AS3" s="853"/>
      <c r="AT3" s="853"/>
      <c r="AU3" s="853"/>
      <c r="AV3" s="853"/>
      <c r="AW3" s="853"/>
      <c r="AX3" s="853"/>
      <c r="AY3" s="853"/>
      <c r="AZ3" s="853"/>
      <c r="BA3" s="853"/>
      <c r="BB3" s="853"/>
      <c r="BC3" s="853"/>
    </row>
    <row r="4" spans="1:67" ht="3" customHeight="1" x14ac:dyDescent="0.3">
      <c r="A4" s="408"/>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408"/>
      <c r="AX4" s="408"/>
      <c r="AY4" s="408"/>
      <c r="AZ4" s="408"/>
      <c r="BA4" s="408"/>
      <c r="BB4" s="408"/>
      <c r="BC4" s="408"/>
    </row>
    <row r="5" spans="1:67" s="414" customFormat="1" ht="22" customHeight="1" x14ac:dyDescent="0.2">
      <c r="A5" s="471"/>
      <c r="B5" s="472"/>
      <c r="C5" s="228" t="s">
        <v>125</v>
      </c>
      <c r="D5" s="409"/>
      <c r="E5" s="409"/>
      <c r="F5" s="409"/>
      <c r="G5" s="461"/>
      <c r="H5" s="462"/>
      <c r="I5" s="228" t="s">
        <v>7</v>
      </c>
      <c r="J5" s="409"/>
      <c r="K5" s="410"/>
      <c r="L5" s="410"/>
      <c r="M5" s="410"/>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2"/>
      <c r="AT5" s="412"/>
      <c r="AU5" s="411"/>
      <c r="AV5" s="411"/>
      <c r="AW5" s="412"/>
      <c r="AX5" s="412"/>
      <c r="AY5" s="412"/>
      <c r="AZ5" s="412"/>
      <c r="BA5" s="412"/>
      <c r="BB5" s="412"/>
      <c r="BC5" s="413"/>
    </row>
    <row r="6" spans="1:67" ht="21.75" customHeight="1" x14ac:dyDescent="0.2">
      <c r="N6" s="410"/>
      <c r="O6" s="410"/>
      <c r="P6" s="410"/>
      <c r="Q6" s="410"/>
      <c r="R6" s="410"/>
      <c r="S6" s="410"/>
      <c r="T6" s="410"/>
      <c r="U6" s="410"/>
      <c r="V6" s="410"/>
      <c r="W6" s="410"/>
      <c r="X6" s="410"/>
      <c r="Y6" s="410"/>
      <c r="Z6" s="410"/>
      <c r="AA6" s="410"/>
      <c r="AP6" s="415"/>
      <c r="AU6" s="416"/>
      <c r="AV6" s="854"/>
      <c r="AW6" s="854"/>
      <c r="AX6" s="192"/>
      <c r="AY6" s="854"/>
      <c r="AZ6" s="854"/>
      <c r="BA6" s="686"/>
      <c r="BB6" s="686"/>
      <c r="BC6" s="686"/>
    </row>
    <row r="7" spans="1:67" ht="41.15" customHeight="1" thickBot="1" x14ac:dyDescent="0.25">
      <c r="A7" s="417" t="s">
        <v>165</v>
      </c>
      <c r="B7" s="418"/>
      <c r="C7" s="398"/>
      <c r="D7" s="398"/>
      <c r="E7" s="398"/>
      <c r="F7" s="398"/>
      <c r="G7" s="398"/>
      <c r="H7" s="398"/>
      <c r="I7" s="398"/>
      <c r="J7" s="398"/>
      <c r="K7" s="398"/>
      <c r="L7" s="398"/>
      <c r="M7" s="398"/>
      <c r="N7" s="398"/>
      <c r="O7" s="398"/>
      <c r="P7" s="398"/>
      <c r="Q7" s="129"/>
      <c r="R7" s="129"/>
      <c r="S7" s="129"/>
      <c r="T7" s="129"/>
      <c r="U7" s="398"/>
      <c r="V7" s="398"/>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row>
    <row r="8" spans="1:67" ht="28.5" customHeight="1" thickBot="1" x14ac:dyDescent="0.25">
      <c r="A8" s="855" t="s">
        <v>166</v>
      </c>
      <c r="B8" s="856"/>
      <c r="C8" s="856"/>
      <c r="D8" s="856"/>
      <c r="E8" s="857" t="s">
        <v>167</v>
      </c>
      <c r="F8" s="857"/>
      <c r="G8" s="857"/>
      <c r="H8" s="857"/>
      <c r="I8" s="857"/>
      <c r="J8" s="857"/>
      <c r="K8" s="857"/>
      <c r="L8" s="857"/>
      <c r="M8" s="857"/>
      <c r="N8" s="858"/>
      <c r="O8" s="419"/>
      <c r="P8" s="419"/>
      <c r="Q8" s="419"/>
      <c r="R8" s="419"/>
      <c r="S8" s="862" t="s">
        <v>168</v>
      </c>
      <c r="T8" s="863"/>
      <c r="U8" s="863"/>
      <c r="V8" s="863"/>
      <c r="W8" s="863"/>
      <c r="X8" s="863"/>
      <c r="Y8" s="863"/>
      <c r="Z8" s="863"/>
      <c r="AA8" s="863"/>
      <c r="AB8" s="863"/>
      <c r="AC8" s="863"/>
      <c r="AD8" s="863"/>
      <c r="AE8" s="863"/>
      <c r="AF8" s="863"/>
      <c r="AG8" s="863"/>
      <c r="AH8" s="863"/>
      <c r="AI8" s="863"/>
      <c r="AJ8" s="863"/>
      <c r="AK8" s="863"/>
      <c r="AL8" s="863"/>
      <c r="AM8" s="863"/>
      <c r="AN8" s="863"/>
      <c r="AO8" s="863"/>
      <c r="AP8" s="863"/>
      <c r="AQ8" s="863"/>
      <c r="AR8" s="863"/>
      <c r="AS8" s="864"/>
      <c r="AT8" s="859" t="s">
        <v>8</v>
      </c>
      <c r="AU8" s="860"/>
      <c r="AV8" s="860"/>
      <c r="AW8" s="860"/>
      <c r="AX8" s="860"/>
      <c r="AY8" s="860"/>
      <c r="AZ8" s="861"/>
      <c r="BA8" s="2"/>
      <c r="BB8" s="129"/>
      <c r="BC8" s="129"/>
    </row>
    <row r="9" spans="1:67" ht="14.25" customHeight="1" thickBot="1" x14ac:dyDescent="0.25">
      <c r="A9" s="134"/>
      <c r="B9" s="418"/>
      <c r="C9" s="398"/>
      <c r="D9" s="398"/>
      <c r="E9" s="398"/>
      <c r="F9" s="398"/>
      <c r="G9" s="398"/>
      <c r="H9" s="398"/>
      <c r="I9" s="398"/>
      <c r="J9" s="398"/>
      <c r="K9" s="398"/>
      <c r="L9" s="398"/>
      <c r="M9" s="398"/>
      <c r="N9" s="398"/>
      <c r="O9" s="398"/>
      <c r="P9" s="398"/>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1"/>
      <c r="AZ9" s="421"/>
      <c r="BA9" s="421"/>
      <c r="BB9" s="421"/>
      <c r="BC9" s="421"/>
    </row>
    <row r="10" spans="1:67" ht="69" customHeight="1" thickBot="1" x14ac:dyDescent="0.25">
      <c r="A10" s="849" t="s">
        <v>184</v>
      </c>
      <c r="B10" s="850"/>
      <c r="C10" s="850"/>
      <c r="D10" s="850"/>
      <c r="E10" s="831" t="s">
        <v>169</v>
      </c>
      <c r="F10" s="832"/>
      <c r="G10" s="832"/>
      <c r="H10" s="832"/>
      <c r="I10" s="832"/>
      <c r="J10" s="832"/>
      <c r="K10" s="832"/>
      <c r="L10" s="832"/>
      <c r="M10" s="832"/>
      <c r="N10" s="832"/>
      <c r="O10" s="832"/>
      <c r="P10" s="831" t="s">
        <v>185</v>
      </c>
      <c r="Q10" s="832"/>
      <c r="R10" s="832"/>
      <c r="S10" s="832"/>
      <c r="T10" s="832"/>
      <c r="U10" s="832"/>
      <c r="V10" s="832"/>
      <c r="W10" s="833"/>
      <c r="X10" s="831" t="s">
        <v>170</v>
      </c>
      <c r="Y10" s="832"/>
      <c r="Z10" s="832"/>
      <c r="AA10" s="832"/>
      <c r="AB10" s="832"/>
      <c r="AC10" s="833"/>
      <c r="AD10" s="831" t="s">
        <v>178</v>
      </c>
      <c r="AE10" s="832"/>
      <c r="AF10" s="832"/>
      <c r="AG10" s="832"/>
      <c r="AH10" s="832"/>
      <c r="AI10" s="833"/>
      <c r="AJ10" s="825" t="s">
        <v>180</v>
      </c>
      <c r="AK10" s="826"/>
      <c r="AL10" s="826"/>
      <c r="AM10" s="826"/>
      <c r="AN10" s="826"/>
      <c r="AO10" s="826"/>
      <c r="AP10" s="831" t="s">
        <v>179</v>
      </c>
      <c r="AQ10" s="832"/>
      <c r="AR10" s="832"/>
      <c r="AS10" s="833"/>
      <c r="AT10" s="826" t="s">
        <v>181</v>
      </c>
      <c r="AU10" s="826"/>
      <c r="AV10" s="826"/>
      <c r="AW10" s="826"/>
      <c r="AX10" s="826"/>
      <c r="AY10" s="826"/>
      <c r="AZ10" s="826"/>
      <c r="BA10" s="826"/>
      <c r="BB10" s="826"/>
      <c r="BC10" s="865"/>
    </row>
    <row r="11" spans="1:67" s="422" customFormat="1" ht="37.5" customHeight="1" thickTop="1" x14ac:dyDescent="0.2">
      <c r="A11" s="851"/>
      <c r="B11" s="852"/>
      <c r="C11" s="852"/>
      <c r="D11" s="852"/>
      <c r="E11" s="847"/>
      <c r="F11" s="848"/>
      <c r="G11" s="848"/>
      <c r="H11" s="848"/>
      <c r="I11" s="848"/>
      <c r="J11" s="848"/>
      <c r="K11" s="848"/>
      <c r="L11" s="848"/>
      <c r="M11" s="848"/>
      <c r="N11" s="848"/>
      <c r="O11" s="848"/>
      <c r="P11" s="844"/>
      <c r="Q11" s="844"/>
      <c r="R11" s="844"/>
      <c r="S11" s="844"/>
      <c r="T11" s="844"/>
      <c r="U11" s="844"/>
      <c r="V11" s="844"/>
      <c r="W11" s="844"/>
      <c r="X11" s="840"/>
      <c r="Y11" s="841"/>
      <c r="Z11" s="841"/>
      <c r="AA11" s="841"/>
      <c r="AB11" s="841"/>
      <c r="AC11" s="841"/>
      <c r="AD11" s="834"/>
      <c r="AE11" s="835"/>
      <c r="AF11" s="835"/>
      <c r="AG11" s="835"/>
      <c r="AH11" s="835"/>
      <c r="AI11" s="836"/>
      <c r="AJ11" s="827" t="str">
        <f>IF(AD11&lt;&gt;"",IF(AD11&lt;24000,AD11,24000),"")</f>
        <v/>
      </c>
      <c r="AK11" s="828"/>
      <c r="AL11" s="828"/>
      <c r="AM11" s="828"/>
      <c r="AN11" s="828"/>
      <c r="AO11" s="829"/>
      <c r="AP11" s="873"/>
      <c r="AQ11" s="874"/>
      <c r="AR11" s="874"/>
      <c r="AS11" s="875"/>
      <c r="AT11" s="871" t="str">
        <f>IF(AND(AJ11&lt;&gt;"",AP11&lt;&gt;""),AJ11*AP11,"")</f>
        <v/>
      </c>
      <c r="AU11" s="871"/>
      <c r="AV11" s="871"/>
      <c r="AW11" s="871"/>
      <c r="AX11" s="871"/>
      <c r="AY11" s="871"/>
      <c r="AZ11" s="871"/>
      <c r="BA11" s="871"/>
      <c r="BB11" s="871"/>
      <c r="BC11" s="872"/>
    </row>
    <row r="12" spans="1:67" s="422" customFormat="1" ht="37.5" customHeight="1" x14ac:dyDescent="0.2">
      <c r="A12" s="845"/>
      <c r="B12" s="846"/>
      <c r="C12" s="846"/>
      <c r="D12" s="846"/>
      <c r="E12" s="842"/>
      <c r="F12" s="843"/>
      <c r="G12" s="843"/>
      <c r="H12" s="843"/>
      <c r="I12" s="843"/>
      <c r="J12" s="843"/>
      <c r="K12" s="843"/>
      <c r="L12" s="843"/>
      <c r="M12" s="843"/>
      <c r="N12" s="843"/>
      <c r="O12" s="843"/>
      <c r="P12" s="839"/>
      <c r="Q12" s="839"/>
      <c r="R12" s="839"/>
      <c r="S12" s="839"/>
      <c r="T12" s="839"/>
      <c r="U12" s="839"/>
      <c r="V12" s="839"/>
      <c r="W12" s="839"/>
      <c r="X12" s="837"/>
      <c r="Y12" s="838"/>
      <c r="Z12" s="838"/>
      <c r="AA12" s="838"/>
      <c r="AB12" s="838"/>
      <c r="AC12" s="838"/>
      <c r="AD12" s="830"/>
      <c r="AE12" s="830"/>
      <c r="AF12" s="830"/>
      <c r="AG12" s="830"/>
      <c r="AH12" s="830"/>
      <c r="AI12" s="830"/>
      <c r="AJ12" s="822" t="str">
        <f t="shared" ref="AJ12:AJ46" si="0">IF(AD12&lt;&gt;"",IF(AD12&lt;24000,AD12,24000),"")</f>
        <v/>
      </c>
      <c r="AK12" s="823"/>
      <c r="AL12" s="823"/>
      <c r="AM12" s="823"/>
      <c r="AN12" s="823"/>
      <c r="AO12" s="824"/>
      <c r="AP12" s="866"/>
      <c r="AQ12" s="867"/>
      <c r="AR12" s="867"/>
      <c r="AS12" s="868"/>
      <c r="AT12" s="869" t="str">
        <f t="shared" ref="AT12:AT46" si="1">IF(AND(AJ12&lt;&gt;"",AP12&lt;&gt;""),AJ12*AP12,"")</f>
        <v/>
      </c>
      <c r="AU12" s="869"/>
      <c r="AV12" s="869"/>
      <c r="AW12" s="869"/>
      <c r="AX12" s="869"/>
      <c r="AY12" s="869"/>
      <c r="AZ12" s="869"/>
      <c r="BA12" s="869"/>
      <c r="BB12" s="869"/>
      <c r="BC12" s="870"/>
    </row>
    <row r="13" spans="1:67" s="422" customFormat="1" ht="37.5" customHeight="1" x14ac:dyDescent="0.2">
      <c r="A13" s="845"/>
      <c r="B13" s="846"/>
      <c r="C13" s="846"/>
      <c r="D13" s="846"/>
      <c r="E13" s="842"/>
      <c r="F13" s="843"/>
      <c r="G13" s="843"/>
      <c r="H13" s="843"/>
      <c r="I13" s="843"/>
      <c r="J13" s="843"/>
      <c r="K13" s="843"/>
      <c r="L13" s="843"/>
      <c r="M13" s="843"/>
      <c r="N13" s="843"/>
      <c r="O13" s="843"/>
      <c r="P13" s="839"/>
      <c r="Q13" s="839"/>
      <c r="R13" s="839"/>
      <c r="S13" s="839"/>
      <c r="T13" s="839"/>
      <c r="U13" s="839"/>
      <c r="V13" s="839"/>
      <c r="W13" s="839"/>
      <c r="X13" s="837"/>
      <c r="Y13" s="838"/>
      <c r="Z13" s="838"/>
      <c r="AA13" s="838"/>
      <c r="AB13" s="838"/>
      <c r="AC13" s="838"/>
      <c r="AD13" s="830"/>
      <c r="AE13" s="830"/>
      <c r="AF13" s="830"/>
      <c r="AG13" s="830"/>
      <c r="AH13" s="830"/>
      <c r="AI13" s="830"/>
      <c r="AJ13" s="822" t="str">
        <f t="shared" si="0"/>
        <v/>
      </c>
      <c r="AK13" s="823"/>
      <c r="AL13" s="823"/>
      <c r="AM13" s="823"/>
      <c r="AN13" s="823"/>
      <c r="AO13" s="824"/>
      <c r="AP13" s="866"/>
      <c r="AQ13" s="867"/>
      <c r="AR13" s="867"/>
      <c r="AS13" s="868"/>
      <c r="AT13" s="869" t="str">
        <f t="shared" si="1"/>
        <v/>
      </c>
      <c r="AU13" s="869"/>
      <c r="AV13" s="869"/>
      <c r="AW13" s="869"/>
      <c r="AX13" s="869"/>
      <c r="AY13" s="869"/>
      <c r="AZ13" s="869"/>
      <c r="BA13" s="869"/>
      <c r="BB13" s="869"/>
      <c r="BC13" s="870"/>
    </row>
    <row r="14" spans="1:67" s="422" customFormat="1" ht="37.5" customHeight="1" x14ac:dyDescent="0.2">
      <c r="A14" s="845"/>
      <c r="B14" s="846"/>
      <c r="C14" s="846"/>
      <c r="D14" s="846"/>
      <c r="E14" s="842"/>
      <c r="F14" s="843"/>
      <c r="G14" s="843"/>
      <c r="H14" s="843"/>
      <c r="I14" s="843"/>
      <c r="J14" s="843"/>
      <c r="K14" s="843"/>
      <c r="L14" s="843"/>
      <c r="M14" s="843"/>
      <c r="N14" s="843"/>
      <c r="O14" s="843"/>
      <c r="P14" s="839"/>
      <c r="Q14" s="839"/>
      <c r="R14" s="839"/>
      <c r="S14" s="839"/>
      <c r="T14" s="839"/>
      <c r="U14" s="839"/>
      <c r="V14" s="839"/>
      <c r="W14" s="839"/>
      <c r="X14" s="837"/>
      <c r="Y14" s="838"/>
      <c r="Z14" s="838"/>
      <c r="AA14" s="838"/>
      <c r="AB14" s="838"/>
      <c r="AC14" s="838"/>
      <c r="AD14" s="830"/>
      <c r="AE14" s="830"/>
      <c r="AF14" s="830"/>
      <c r="AG14" s="830"/>
      <c r="AH14" s="830"/>
      <c r="AI14" s="830"/>
      <c r="AJ14" s="822" t="str">
        <f t="shared" si="0"/>
        <v/>
      </c>
      <c r="AK14" s="823"/>
      <c r="AL14" s="823"/>
      <c r="AM14" s="823"/>
      <c r="AN14" s="823"/>
      <c r="AO14" s="824"/>
      <c r="AP14" s="866"/>
      <c r="AQ14" s="867"/>
      <c r="AR14" s="867"/>
      <c r="AS14" s="868"/>
      <c r="AT14" s="869" t="str">
        <f t="shared" si="1"/>
        <v/>
      </c>
      <c r="AU14" s="869"/>
      <c r="AV14" s="869"/>
      <c r="AW14" s="869"/>
      <c r="AX14" s="869"/>
      <c r="AY14" s="869"/>
      <c r="AZ14" s="869"/>
      <c r="BA14" s="869"/>
      <c r="BB14" s="869"/>
      <c r="BC14" s="870"/>
    </row>
    <row r="15" spans="1:67" s="422" customFormat="1" ht="37.5" customHeight="1" x14ac:dyDescent="0.2">
      <c r="A15" s="845"/>
      <c r="B15" s="846"/>
      <c r="C15" s="846"/>
      <c r="D15" s="846"/>
      <c r="E15" s="842"/>
      <c r="F15" s="843"/>
      <c r="G15" s="843"/>
      <c r="H15" s="843"/>
      <c r="I15" s="843"/>
      <c r="J15" s="843"/>
      <c r="K15" s="843"/>
      <c r="L15" s="843"/>
      <c r="M15" s="843"/>
      <c r="N15" s="843"/>
      <c r="O15" s="843"/>
      <c r="P15" s="839"/>
      <c r="Q15" s="839"/>
      <c r="R15" s="839"/>
      <c r="S15" s="839"/>
      <c r="T15" s="839"/>
      <c r="U15" s="839"/>
      <c r="V15" s="839"/>
      <c r="W15" s="839"/>
      <c r="X15" s="837"/>
      <c r="Y15" s="838"/>
      <c r="Z15" s="838"/>
      <c r="AA15" s="838"/>
      <c r="AB15" s="838"/>
      <c r="AC15" s="838"/>
      <c r="AD15" s="830"/>
      <c r="AE15" s="830"/>
      <c r="AF15" s="830"/>
      <c r="AG15" s="830"/>
      <c r="AH15" s="830"/>
      <c r="AI15" s="830"/>
      <c r="AJ15" s="822" t="str">
        <f t="shared" si="0"/>
        <v/>
      </c>
      <c r="AK15" s="823"/>
      <c r="AL15" s="823"/>
      <c r="AM15" s="823"/>
      <c r="AN15" s="823"/>
      <c r="AO15" s="824"/>
      <c r="AP15" s="866"/>
      <c r="AQ15" s="867"/>
      <c r="AR15" s="867"/>
      <c r="AS15" s="868"/>
      <c r="AT15" s="869" t="str">
        <f t="shared" si="1"/>
        <v/>
      </c>
      <c r="AU15" s="869"/>
      <c r="AV15" s="869"/>
      <c r="AW15" s="869"/>
      <c r="AX15" s="869"/>
      <c r="AY15" s="869"/>
      <c r="AZ15" s="869"/>
      <c r="BA15" s="869"/>
      <c r="BB15" s="869"/>
      <c r="BC15" s="870"/>
    </row>
    <row r="16" spans="1:67" s="422" customFormat="1" ht="37.5" customHeight="1" x14ac:dyDescent="0.2">
      <c r="A16" s="845"/>
      <c r="B16" s="846"/>
      <c r="C16" s="846"/>
      <c r="D16" s="846"/>
      <c r="E16" s="842"/>
      <c r="F16" s="843"/>
      <c r="G16" s="843"/>
      <c r="H16" s="843"/>
      <c r="I16" s="843"/>
      <c r="J16" s="843"/>
      <c r="K16" s="843"/>
      <c r="L16" s="843"/>
      <c r="M16" s="843"/>
      <c r="N16" s="843"/>
      <c r="O16" s="843"/>
      <c r="P16" s="839"/>
      <c r="Q16" s="839"/>
      <c r="R16" s="839"/>
      <c r="S16" s="839"/>
      <c r="T16" s="839"/>
      <c r="U16" s="839"/>
      <c r="V16" s="839"/>
      <c r="W16" s="839"/>
      <c r="X16" s="837"/>
      <c r="Y16" s="838"/>
      <c r="Z16" s="838"/>
      <c r="AA16" s="838"/>
      <c r="AB16" s="838"/>
      <c r="AC16" s="838"/>
      <c r="AD16" s="830"/>
      <c r="AE16" s="830"/>
      <c r="AF16" s="830"/>
      <c r="AG16" s="830"/>
      <c r="AH16" s="830"/>
      <c r="AI16" s="830"/>
      <c r="AJ16" s="822" t="str">
        <f t="shared" si="0"/>
        <v/>
      </c>
      <c r="AK16" s="823"/>
      <c r="AL16" s="823"/>
      <c r="AM16" s="823"/>
      <c r="AN16" s="823"/>
      <c r="AO16" s="824"/>
      <c r="AP16" s="866"/>
      <c r="AQ16" s="867"/>
      <c r="AR16" s="867"/>
      <c r="AS16" s="868"/>
      <c r="AT16" s="869" t="str">
        <f t="shared" si="1"/>
        <v/>
      </c>
      <c r="AU16" s="869"/>
      <c r="AV16" s="869"/>
      <c r="AW16" s="869"/>
      <c r="AX16" s="869"/>
      <c r="AY16" s="869"/>
      <c r="AZ16" s="869"/>
      <c r="BA16" s="869"/>
      <c r="BB16" s="869"/>
      <c r="BC16" s="870"/>
    </row>
    <row r="17" spans="1:55" s="422" customFormat="1" ht="37.5" customHeight="1" x14ac:dyDescent="0.2">
      <c r="A17" s="845"/>
      <c r="B17" s="846"/>
      <c r="C17" s="846"/>
      <c r="D17" s="846"/>
      <c r="E17" s="842"/>
      <c r="F17" s="843"/>
      <c r="G17" s="843"/>
      <c r="H17" s="843"/>
      <c r="I17" s="843"/>
      <c r="J17" s="843"/>
      <c r="K17" s="843"/>
      <c r="L17" s="843"/>
      <c r="M17" s="843"/>
      <c r="N17" s="843"/>
      <c r="O17" s="843"/>
      <c r="P17" s="839"/>
      <c r="Q17" s="839"/>
      <c r="R17" s="839"/>
      <c r="S17" s="839"/>
      <c r="T17" s="839"/>
      <c r="U17" s="839"/>
      <c r="V17" s="839"/>
      <c r="W17" s="839"/>
      <c r="X17" s="837"/>
      <c r="Y17" s="838"/>
      <c r="Z17" s="838"/>
      <c r="AA17" s="838"/>
      <c r="AB17" s="838"/>
      <c r="AC17" s="838"/>
      <c r="AD17" s="830"/>
      <c r="AE17" s="830"/>
      <c r="AF17" s="830"/>
      <c r="AG17" s="830"/>
      <c r="AH17" s="830"/>
      <c r="AI17" s="830"/>
      <c r="AJ17" s="822" t="str">
        <f t="shared" si="0"/>
        <v/>
      </c>
      <c r="AK17" s="823"/>
      <c r="AL17" s="823"/>
      <c r="AM17" s="823"/>
      <c r="AN17" s="823"/>
      <c r="AO17" s="824"/>
      <c r="AP17" s="866"/>
      <c r="AQ17" s="867"/>
      <c r="AR17" s="867"/>
      <c r="AS17" s="868"/>
      <c r="AT17" s="869" t="str">
        <f t="shared" si="1"/>
        <v/>
      </c>
      <c r="AU17" s="869"/>
      <c r="AV17" s="869"/>
      <c r="AW17" s="869"/>
      <c r="AX17" s="869"/>
      <c r="AY17" s="869"/>
      <c r="AZ17" s="869"/>
      <c r="BA17" s="869"/>
      <c r="BB17" s="869"/>
      <c r="BC17" s="870"/>
    </row>
    <row r="18" spans="1:55" s="422" customFormat="1" ht="37.5" customHeight="1" x14ac:dyDescent="0.2">
      <c r="A18" s="845"/>
      <c r="B18" s="846"/>
      <c r="C18" s="846"/>
      <c r="D18" s="846"/>
      <c r="E18" s="842"/>
      <c r="F18" s="843"/>
      <c r="G18" s="843"/>
      <c r="H18" s="843"/>
      <c r="I18" s="843"/>
      <c r="J18" s="843"/>
      <c r="K18" s="843"/>
      <c r="L18" s="843"/>
      <c r="M18" s="843"/>
      <c r="N18" s="843"/>
      <c r="O18" s="843"/>
      <c r="P18" s="839"/>
      <c r="Q18" s="839"/>
      <c r="R18" s="839"/>
      <c r="S18" s="839"/>
      <c r="T18" s="839"/>
      <c r="U18" s="839"/>
      <c r="V18" s="839"/>
      <c r="W18" s="839"/>
      <c r="X18" s="837"/>
      <c r="Y18" s="838"/>
      <c r="Z18" s="838"/>
      <c r="AA18" s="838"/>
      <c r="AB18" s="838"/>
      <c r="AC18" s="838"/>
      <c r="AD18" s="830"/>
      <c r="AE18" s="830"/>
      <c r="AF18" s="830"/>
      <c r="AG18" s="830"/>
      <c r="AH18" s="830"/>
      <c r="AI18" s="830"/>
      <c r="AJ18" s="822" t="str">
        <f t="shared" si="0"/>
        <v/>
      </c>
      <c r="AK18" s="823"/>
      <c r="AL18" s="823"/>
      <c r="AM18" s="823"/>
      <c r="AN18" s="823"/>
      <c r="AO18" s="824"/>
      <c r="AP18" s="866"/>
      <c r="AQ18" s="867"/>
      <c r="AR18" s="867"/>
      <c r="AS18" s="868"/>
      <c r="AT18" s="869" t="str">
        <f t="shared" si="1"/>
        <v/>
      </c>
      <c r="AU18" s="869"/>
      <c r="AV18" s="869"/>
      <c r="AW18" s="869"/>
      <c r="AX18" s="869"/>
      <c r="AY18" s="869"/>
      <c r="AZ18" s="869"/>
      <c r="BA18" s="869"/>
      <c r="BB18" s="869"/>
      <c r="BC18" s="870"/>
    </row>
    <row r="19" spans="1:55" s="422" customFormat="1" ht="37.5" customHeight="1" x14ac:dyDescent="0.2">
      <c r="A19" s="845"/>
      <c r="B19" s="846"/>
      <c r="C19" s="846"/>
      <c r="D19" s="846"/>
      <c r="E19" s="842"/>
      <c r="F19" s="843"/>
      <c r="G19" s="843"/>
      <c r="H19" s="843"/>
      <c r="I19" s="843"/>
      <c r="J19" s="843"/>
      <c r="K19" s="843"/>
      <c r="L19" s="843"/>
      <c r="M19" s="843"/>
      <c r="N19" s="843"/>
      <c r="O19" s="843"/>
      <c r="P19" s="839"/>
      <c r="Q19" s="839"/>
      <c r="R19" s="839"/>
      <c r="S19" s="839"/>
      <c r="T19" s="839"/>
      <c r="U19" s="839"/>
      <c r="V19" s="839"/>
      <c r="W19" s="839"/>
      <c r="X19" s="837"/>
      <c r="Y19" s="838"/>
      <c r="Z19" s="838"/>
      <c r="AA19" s="838"/>
      <c r="AB19" s="838"/>
      <c r="AC19" s="838"/>
      <c r="AD19" s="830"/>
      <c r="AE19" s="830"/>
      <c r="AF19" s="830"/>
      <c r="AG19" s="830"/>
      <c r="AH19" s="830"/>
      <c r="AI19" s="830"/>
      <c r="AJ19" s="822" t="str">
        <f t="shared" si="0"/>
        <v/>
      </c>
      <c r="AK19" s="823"/>
      <c r="AL19" s="823"/>
      <c r="AM19" s="823"/>
      <c r="AN19" s="823"/>
      <c r="AO19" s="824"/>
      <c r="AP19" s="866"/>
      <c r="AQ19" s="867"/>
      <c r="AR19" s="867"/>
      <c r="AS19" s="868"/>
      <c r="AT19" s="869" t="str">
        <f t="shared" si="1"/>
        <v/>
      </c>
      <c r="AU19" s="869"/>
      <c r="AV19" s="869"/>
      <c r="AW19" s="869"/>
      <c r="AX19" s="869"/>
      <c r="AY19" s="869"/>
      <c r="AZ19" s="869"/>
      <c r="BA19" s="869"/>
      <c r="BB19" s="869"/>
      <c r="BC19" s="870"/>
    </row>
    <row r="20" spans="1:55" s="422" customFormat="1" ht="37.5" customHeight="1" x14ac:dyDescent="0.2">
      <c r="A20" s="845"/>
      <c r="B20" s="846"/>
      <c r="C20" s="846"/>
      <c r="D20" s="846"/>
      <c r="E20" s="842"/>
      <c r="F20" s="843"/>
      <c r="G20" s="843"/>
      <c r="H20" s="843"/>
      <c r="I20" s="843"/>
      <c r="J20" s="843"/>
      <c r="K20" s="843"/>
      <c r="L20" s="843"/>
      <c r="M20" s="843"/>
      <c r="N20" s="843"/>
      <c r="O20" s="843"/>
      <c r="P20" s="839"/>
      <c r="Q20" s="839"/>
      <c r="R20" s="839"/>
      <c r="S20" s="839"/>
      <c r="T20" s="839"/>
      <c r="U20" s="839"/>
      <c r="V20" s="839"/>
      <c r="W20" s="839"/>
      <c r="X20" s="837"/>
      <c r="Y20" s="838"/>
      <c r="Z20" s="838"/>
      <c r="AA20" s="838"/>
      <c r="AB20" s="838"/>
      <c r="AC20" s="838"/>
      <c r="AD20" s="830"/>
      <c r="AE20" s="830"/>
      <c r="AF20" s="830"/>
      <c r="AG20" s="830"/>
      <c r="AH20" s="830"/>
      <c r="AI20" s="830"/>
      <c r="AJ20" s="822" t="str">
        <f t="shared" si="0"/>
        <v/>
      </c>
      <c r="AK20" s="823"/>
      <c r="AL20" s="823"/>
      <c r="AM20" s="823"/>
      <c r="AN20" s="823"/>
      <c r="AO20" s="824"/>
      <c r="AP20" s="866"/>
      <c r="AQ20" s="867"/>
      <c r="AR20" s="867"/>
      <c r="AS20" s="868"/>
      <c r="AT20" s="869" t="str">
        <f t="shared" si="1"/>
        <v/>
      </c>
      <c r="AU20" s="869"/>
      <c r="AV20" s="869"/>
      <c r="AW20" s="869"/>
      <c r="AX20" s="869"/>
      <c r="AY20" s="869"/>
      <c r="AZ20" s="869"/>
      <c r="BA20" s="869"/>
      <c r="BB20" s="869"/>
      <c r="BC20" s="870"/>
    </row>
    <row r="21" spans="1:55" s="422" customFormat="1" ht="37.5" customHeight="1" x14ac:dyDescent="0.2">
      <c r="A21" s="845"/>
      <c r="B21" s="846"/>
      <c r="C21" s="846"/>
      <c r="D21" s="846"/>
      <c r="E21" s="842"/>
      <c r="F21" s="843"/>
      <c r="G21" s="843"/>
      <c r="H21" s="843"/>
      <c r="I21" s="843"/>
      <c r="J21" s="843"/>
      <c r="K21" s="843"/>
      <c r="L21" s="843"/>
      <c r="M21" s="843"/>
      <c r="N21" s="843"/>
      <c r="O21" s="843"/>
      <c r="P21" s="839"/>
      <c r="Q21" s="839"/>
      <c r="R21" s="839"/>
      <c r="S21" s="839"/>
      <c r="T21" s="839"/>
      <c r="U21" s="839"/>
      <c r="V21" s="839"/>
      <c r="W21" s="839"/>
      <c r="X21" s="837"/>
      <c r="Y21" s="838"/>
      <c r="Z21" s="838"/>
      <c r="AA21" s="838"/>
      <c r="AB21" s="838"/>
      <c r="AC21" s="838"/>
      <c r="AD21" s="830"/>
      <c r="AE21" s="830"/>
      <c r="AF21" s="830"/>
      <c r="AG21" s="830"/>
      <c r="AH21" s="830"/>
      <c r="AI21" s="830"/>
      <c r="AJ21" s="822" t="str">
        <f t="shared" si="0"/>
        <v/>
      </c>
      <c r="AK21" s="823"/>
      <c r="AL21" s="823"/>
      <c r="AM21" s="823"/>
      <c r="AN21" s="823"/>
      <c r="AO21" s="824"/>
      <c r="AP21" s="866"/>
      <c r="AQ21" s="867"/>
      <c r="AR21" s="867"/>
      <c r="AS21" s="868"/>
      <c r="AT21" s="869" t="str">
        <f t="shared" si="1"/>
        <v/>
      </c>
      <c r="AU21" s="869"/>
      <c r="AV21" s="869"/>
      <c r="AW21" s="869"/>
      <c r="AX21" s="869"/>
      <c r="AY21" s="869"/>
      <c r="AZ21" s="869"/>
      <c r="BA21" s="869"/>
      <c r="BB21" s="869"/>
      <c r="BC21" s="870"/>
    </row>
    <row r="22" spans="1:55" s="422" customFormat="1" ht="37.5" customHeight="1" x14ac:dyDescent="0.2">
      <c r="A22" s="845"/>
      <c r="B22" s="846"/>
      <c r="C22" s="846"/>
      <c r="D22" s="846"/>
      <c r="E22" s="842"/>
      <c r="F22" s="843"/>
      <c r="G22" s="843"/>
      <c r="H22" s="843"/>
      <c r="I22" s="843"/>
      <c r="J22" s="843"/>
      <c r="K22" s="843"/>
      <c r="L22" s="843"/>
      <c r="M22" s="843"/>
      <c r="N22" s="843"/>
      <c r="O22" s="843"/>
      <c r="P22" s="839"/>
      <c r="Q22" s="839"/>
      <c r="R22" s="839"/>
      <c r="S22" s="839"/>
      <c r="T22" s="839"/>
      <c r="U22" s="839"/>
      <c r="V22" s="839"/>
      <c r="W22" s="839"/>
      <c r="X22" s="837"/>
      <c r="Y22" s="838"/>
      <c r="Z22" s="838"/>
      <c r="AA22" s="838"/>
      <c r="AB22" s="838"/>
      <c r="AC22" s="838"/>
      <c r="AD22" s="830"/>
      <c r="AE22" s="830"/>
      <c r="AF22" s="830"/>
      <c r="AG22" s="830"/>
      <c r="AH22" s="830"/>
      <c r="AI22" s="830"/>
      <c r="AJ22" s="822" t="str">
        <f t="shared" si="0"/>
        <v/>
      </c>
      <c r="AK22" s="823"/>
      <c r="AL22" s="823"/>
      <c r="AM22" s="823"/>
      <c r="AN22" s="823"/>
      <c r="AO22" s="824"/>
      <c r="AP22" s="866"/>
      <c r="AQ22" s="867"/>
      <c r="AR22" s="867"/>
      <c r="AS22" s="868"/>
      <c r="AT22" s="869" t="str">
        <f t="shared" si="1"/>
        <v/>
      </c>
      <c r="AU22" s="869"/>
      <c r="AV22" s="869"/>
      <c r="AW22" s="869"/>
      <c r="AX22" s="869"/>
      <c r="AY22" s="869"/>
      <c r="AZ22" s="869"/>
      <c r="BA22" s="869"/>
      <c r="BB22" s="869"/>
      <c r="BC22" s="870"/>
    </row>
    <row r="23" spans="1:55" s="422" customFormat="1" ht="37.5" customHeight="1" x14ac:dyDescent="0.2">
      <c r="A23" s="845"/>
      <c r="B23" s="846"/>
      <c r="C23" s="846"/>
      <c r="D23" s="846"/>
      <c r="E23" s="842"/>
      <c r="F23" s="843"/>
      <c r="G23" s="843"/>
      <c r="H23" s="843"/>
      <c r="I23" s="843"/>
      <c r="J23" s="843"/>
      <c r="K23" s="843"/>
      <c r="L23" s="843"/>
      <c r="M23" s="843"/>
      <c r="N23" s="843"/>
      <c r="O23" s="843"/>
      <c r="P23" s="839"/>
      <c r="Q23" s="839"/>
      <c r="R23" s="839"/>
      <c r="S23" s="839"/>
      <c r="T23" s="839"/>
      <c r="U23" s="839"/>
      <c r="V23" s="839"/>
      <c r="W23" s="839"/>
      <c r="X23" s="837"/>
      <c r="Y23" s="838"/>
      <c r="Z23" s="838"/>
      <c r="AA23" s="838"/>
      <c r="AB23" s="838"/>
      <c r="AC23" s="838"/>
      <c r="AD23" s="830"/>
      <c r="AE23" s="830"/>
      <c r="AF23" s="830"/>
      <c r="AG23" s="830"/>
      <c r="AH23" s="830"/>
      <c r="AI23" s="830"/>
      <c r="AJ23" s="822" t="str">
        <f t="shared" si="0"/>
        <v/>
      </c>
      <c r="AK23" s="823"/>
      <c r="AL23" s="823"/>
      <c r="AM23" s="823"/>
      <c r="AN23" s="823"/>
      <c r="AO23" s="824"/>
      <c r="AP23" s="866"/>
      <c r="AQ23" s="867"/>
      <c r="AR23" s="867"/>
      <c r="AS23" s="868"/>
      <c r="AT23" s="869" t="str">
        <f t="shared" si="1"/>
        <v/>
      </c>
      <c r="AU23" s="869"/>
      <c r="AV23" s="869"/>
      <c r="AW23" s="869"/>
      <c r="AX23" s="869"/>
      <c r="AY23" s="869"/>
      <c r="AZ23" s="869"/>
      <c r="BA23" s="869"/>
      <c r="BB23" s="869"/>
      <c r="BC23" s="870"/>
    </row>
    <row r="24" spans="1:55" s="422" customFormat="1" ht="37.5" customHeight="1" x14ac:dyDescent="0.2">
      <c r="A24" s="845"/>
      <c r="B24" s="846"/>
      <c r="C24" s="846"/>
      <c r="D24" s="846"/>
      <c r="E24" s="842"/>
      <c r="F24" s="843"/>
      <c r="G24" s="843"/>
      <c r="H24" s="843"/>
      <c r="I24" s="843"/>
      <c r="J24" s="843"/>
      <c r="K24" s="843"/>
      <c r="L24" s="843"/>
      <c r="M24" s="843"/>
      <c r="N24" s="843"/>
      <c r="O24" s="843"/>
      <c r="P24" s="839"/>
      <c r="Q24" s="839"/>
      <c r="R24" s="839"/>
      <c r="S24" s="839"/>
      <c r="T24" s="839"/>
      <c r="U24" s="839"/>
      <c r="V24" s="839"/>
      <c r="W24" s="839"/>
      <c r="X24" s="837"/>
      <c r="Y24" s="838"/>
      <c r="Z24" s="838"/>
      <c r="AA24" s="838"/>
      <c r="AB24" s="838"/>
      <c r="AC24" s="838"/>
      <c r="AD24" s="830"/>
      <c r="AE24" s="830"/>
      <c r="AF24" s="830"/>
      <c r="AG24" s="830"/>
      <c r="AH24" s="830"/>
      <c r="AI24" s="830"/>
      <c r="AJ24" s="822" t="str">
        <f t="shared" si="0"/>
        <v/>
      </c>
      <c r="AK24" s="823"/>
      <c r="AL24" s="823"/>
      <c r="AM24" s="823"/>
      <c r="AN24" s="823"/>
      <c r="AO24" s="824"/>
      <c r="AP24" s="866"/>
      <c r="AQ24" s="867"/>
      <c r="AR24" s="867"/>
      <c r="AS24" s="868"/>
      <c r="AT24" s="869" t="str">
        <f t="shared" si="1"/>
        <v/>
      </c>
      <c r="AU24" s="869"/>
      <c r="AV24" s="869"/>
      <c r="AW24" s="869"/>
      <c r="AX24" s="869"/>
      <c r="AY24" s="869"/>
      <c r="AZ24" s="869"/>
      <c r="BA24" s="869"/>
      <c r="BB24" s="869"/>
      <c r="BC24" s="870"/>
    </row>
    <row r="25" spans="1:55" s="422" customFormat="1" ht="37.5" customHeight="1" x14ac:dyDescent="0.2">
      <c r="A25" s="845"/>
      <c r="B25" s="846"/>
      <c r="C25" s="846"/>
      <c r="D25" s="846"/>
      <c r="E25" s="842"/>
      <c r="F25" s="843"/>
      <c r="G25" s="843"/>
      <c r="H25" s="843"/>
      <c r="I25" s="843"/>
      <c r="J25" s="843"/>
      <c r="K25" s="843"/>
      <c r="L25" s="843"/>
      <c r="M25" s="843"/>
      <c r="N25" s="843"/>
      <c r="O25" s="843"/>
      <c r="P25" s="839"/>
      <c r="Q25" s="839"/>
      <c r="R25" s="839"/>
      <c r="S25" s="839"/>
      <c r="T25" s="839"/>
      <c r="U25" s="839"/>
      <c r="V25" s="839"/>
      <c r="W25" s="839"/>
      <c r="X25" s="837"/>
      <c r="Y25" s="838"/>
      <c r="Z25" s="838"/>
      <c r="AA25" s="838"/>
      <c r="AB25" s="838"/>
      <c r="AC25" s="838"/>
      <c r="AD25" s="830"/>
      <c r="AE25" s="830"/>
      <c r="AF25" s="830"/>
      <c r="AG25" s="830"/>
      <c r="AH25" s="830"/>
      <c r="AI25" s="830"/>
      <c r="AJ25" s="822" t="str">
        <f t="shared" si="0"/>
        <v/>
      </c>
      <c r="AK25" s="823"/>
      <c r="AL25" s="823"/>
      <c r="AM25" s="823"/>
      <c r="AN25" s="823"/>
      <c r="AO25" s="824"/>
      <c r="AP25" s="866"/>
      <c r="AQ25" s="867"/>
      <c r="AR25" s="867"/>
      <c r="AS25" s="868"/>
      <c r="AT25" s="869" t="str">
        <f t="shared" si="1"/>
        <v/>
      </c>
      <c r="AU25" s="869"/>
      <c r="AV25" s="869"/>
      <c r="AW25" s="869"/>
      <c r="AX25" s="869"/>
      <c r="AY25" s="869"/>
      <c r="AZ25" s="869"/>
      <c r="BA25" s="869"/>
      <c r="BB25" s="869"/>
      <c r="BC25" s="870"/>
    </row>
    <row r="26" spans="1:55" s="422" customFormat="1" ht="37.5" customHeight="1" x14ac:dyDescent="0.2">
      <c r="A26" s="845"/>
      <c r="B26" s="846"/>
      <c r="C26" s="846"/>
      <c r="D26" s="846"/>
      <c r="E26" s="842"/>
      <c r="F26" s="843"/>
      <c r="G26" s="843"/>
      <c r="H26" s="843"/>
      <c r="I26" s="843"/>
      <c r="J26" s="843"/>
      <c r="K26" s="843"/>
      <c r="L26" s="843"/>
      <c r="M26" s="843"/>
      <c r="N26" s="843"/>
      <c r="O26" s="843"/>
      <c r="P26" s="839"/>
      <c r="Q26" s="839"/>
      <c r="R26" s="839"/>
      <c r="S26" s="839"/>
      <c r="T26" s="839"/>
      <c r="U26" s="839"/>
      <c r="V26" s="839"/>
      <c r="W26" s="839"/>
      <c r="X26" s="837"/>
      <c r="Y26" s="838"/>
      <c r="Z26" s="838"/>
      <c r="AA26" s="838"/>
      <c r="AB26" s="838"/>
      <c r="AC26" s="838"/>
      <c r="AD26" s="830"/>
      <c r="AE26" s="830"/>
      <c r="AF26" s="830"/>
      <c r="AG26" s="830"/>
      <c r="AH26" s="830"/>
      <c r="AI26" s="830"/>
      <c r="AJ26" s="822" t="str">
        <f t="shared" si="0"/>
        <v/>
      </c>
      <c r="AK26" s="823"/>
      <c r="AL26" s="823"/>
      <c r="AM26" s="823"/>
      <c r="AN26" s="823"/>
      <c r="AO26" s="824"/>
      <c r="AP26" s="866"/>
      <c r="AQ26" s="867"/>
      <c r="AR26" s="867"/>
      <c r="AS26" s="868"/>
      <c r="AT26" s="869" t="str">
        <f t="shared" si="1"/>
        <v/>
      </c>
      <c r="AU26" s="869"/>
      <c r="AV26" s="869"/>
      <c r="AW26" s="869"/>
      <c r="AX26" s="869"/>
      <c r="AY26" s="869"/>
      <c r="AZ26" s="869"/>
      <c r="BA26" s="869"/>
      <c r="BB26" s="869"/>
      <c r="BC26" s="870"/>
    </row>
    <row r="27" spans="1:55" s="422" customFormat="1" ht="37.5" customHeight="1" x14ac:dyDescent="0.2">
      <c r="A27" s="845"/>
      <c r="B27" s="846"/>
      <c r="C27" s="846"/>
      <c r="D27" s="846"/>
      <c r="E27" s="842"/>
      <c r="F27" s="843"/>
      <c r="G27" s="843"/>
      <c r="H27" s="843"/>
      <c r="I27" s="843"/>
      <c r="J27" s="843"/>
      <c r="K27" s="843"/>
      <c r="L27" s="843"/>
      <c r="M27" s="843"/>
      <c r="N27" s="843"/>
      <c r="O27" s="843"/>
      <c r="P27" s="839"/>
      <c r="Q27" s="839"/>
      <c r="R27" s="839"/>
      <c r="S27" s="839"/>
      <c r="T27" s="839"/>
      <c r="U27" s="839"/>
      <c r="V27" s="839"/>
      <c r="W27" s="839"/>
      <c r="X27" s="837"/>
      <c r="Y27" s="838"/>
      <c r="Z27" s="838"/>
      <c r="AA27" s="838"/>
      <c r="AB27" s="838"/>
      <c r="AC27" s="838"/>
      <c r="AD27" s="830"/>
      <c r="AE27" s="830"/>
      <c r="AF27" s="830"/>
      <c r="AG27" s="830"/>
      <c r="AH27" s="830"/>
      <c r="AI27" s="830"/>
      <c r="AJ27" s="822" t="str">
        <f t="shared" si="0"/>
        <v/>
      </c>
      <c r="AK27" s="823"/>
      <c r="AL27" s="823"/>
      <c r="AM27" s="823"/>
      <c r="AN27" s="823"/>
      <c r="AO27" s="824"/>
      <c r="AP27" s="866"/>
      <c r="AQ27" s="867"/>
      <c r="AR27" s="867"/>
      <c r="AS27" s="868"/>
      <c r="AT27" s="869" t="str">
        <f t="shared" si="1"/>
        <v/>
      </c>
      <c r="AU27" s="869"/>
      <c r="AV27" s="869"/>
      <c r="AW27" s="869"/>
      <c r="AX27" s="869"/>
      <c r="AY27" s="869"/>
      <c r="AZ27" s="869"/>
      <c r="BA27" s="869"/>
      <c r="BB27" s="869"/>
      <c r="BC27" s="870"/>
    </row>
    <row r="28" spans="1:55" s="422" customFormat="1" ht="37.5" customHeight="1" x14ac:dyDescent="0.2">
      <c r="A28" s="845"/>
      <c r="B28" s="846"/>
      <c r="C28" s="846"/>
      <c r="D28" s="846"/>
      <c r="E28" s="842"/>
      <c r="F28" s="843"/>
      <c r="G28" s="843"/>
      <c r="H28" s="843"/>
      <c r="I28" s="843"/>
      <c r="J28" s="843"/>
      <c r="K28" s="843"/>
      <c r="L28" s="843"/>
      <c r="M28" s="843"/>
      <c r="N28" s="843"/>
      <c r="O28" s="843"/>
      <c r="P28" s="839"/>
      <c r="Q28" s="839"/>
      <c r="R28" s="839"/>
      <c r="S28" s="839"/>
      <c r="T28" s="839"/>
      <c r="U28" s="839"/>
      <c r="V28" s="839"/>
      <c r="W28" s="839"/>
      <c r="X28" s="837"/>
      <c r="Y28" s="838"/>
      <c r="Z28" s="838"/>
      <c r="AA28" s="838"/>
      <c r="AB28" s="838"/>
      <c r="AC28" s="838"/>
      <c r="AD28" s="830"/>
      <c r="AE28" s="830"/>
      <c r="AF28" s="830"/>
      <c r="AG28" s="830"/>
      <c r="AH28" s="830"/>
      <c r="AI28" s="830"/>
      <c r="AJ28" s="822" t="str">
        <f t="shared" si="0"/>
        <v/>
      </c>
      <c r="AK28" s="823"/>
      <c r="AL28" s="823"/>
      <c r="AM28" s="823"/>
      <c r="AN28" s="823"/>
      <c r="AO28" s="824"/>
      <c r="AP28" s="866"/>
      <c r="AQ28" s="867"/>
      <c r="AR28" s="867"/>
      <c r="AS28" s="868"/>
      <c r="AT28" s="869" t="str">
        <f t="shared" si="1"/>
        <v/>
      </c>
      <c r="AU28" s="869"/>
      <c r="AV28" s="869"/>
      <c r="AW28" s="869"/>
      <c r="AX28" s="869"/>
      <c r="AY28" s="869"/>
      <c r="AZ28" s="869"/>
      <c r="BA28" s="869"/>
      <c r="BB28" s="869"/>
      <c r="BC28" s="870"/>
    </row>
    <row r="29" spans="1:55" s="422" customFormat="1" ht="37.5" customHeight="1" x14ac:dyDescent="0.2">
      <c r="A29" s="845"/>
      <c r="B29" s="846"/>
      <c r="C29" s="846"/>
      <c r="D29" s="846"/>
      <c r="E29" s="842"/>
      <c r="F29" s="843"/>
      <c r="G29" s="843"/>
      <c r="H29" s="843"/>
      <c r="I29" s="843"/>
      <c r="J29" s="843"/>
      <c r="K29" s="843"/>
      <c r="L29" s="843"/>
      <c r="M29" s="843"/>
      <c r="N29" s="843"/>
      <c r="O29" s="843"/>
      <c r="P29" s="839"/>
      <c r="Q29" s="839"/>
      <c r="R29" s="839"/>
      <c r="S29" s="839"/>
      <c r="T29" s="839"/>
      <c r="U29" s="839"/>
      <c r="V29" s="839"/>
      <c r="W29" s="839"/>
      <c r="X29" s="837"/>
      <c r="Y29" s="838"/>
      <c r="Z29" s="838"/>
      <c r="AA29" s="838"/>
      <c r="AB29" s="838"/>
      <c r="AC29" s="838"/>
      <c r="AD29" s="830"/>
      <c r="AE29" s="830"/>
      <c r="AF29" s="830"/>
      <c r="AG29" s="830"/>
      <c r="AH29" s="830"/>
      <c r="AI29" s="830"/>
      <c r="AJ29" s="822" t="str">
        <f t="shared" si="0"/>
        <v/>
      </c>
      <c r="AK29" s="823"/>
      <c r="AL29" s="823"/>
      <c r="AM29" s="823"/>
      <c r="AN29" s="823"/>
      <c r="AO29" s="824"/>
      <c r="AP29" s="866"/>
      <c r="AQ29" s="867"/>
      <c r="AR29" s="867"/>
      <c r="AS29" s="868"/>
      <c r="AT29" s="869" t="str">
        <f t="shared" si="1"/>
        <v/>
      </c>
      <c r="AU29" s="869"/>
      <c r="AV29" s="869"/>
      <c r="AW29" s="869"/>
      <c r="AX29" s="869"/>
      <c r="AY29" s="869"/>
      <c r="AZ29" s="869"/>
      <c r="BA29" s="869"/>
      <c r="BB29" s="869"/>
      <c r="BC29" s="870"/>
    </row>
    <row r="30" spans="1:55" s="422" customFormat="1" ht="37.5" customHeight="1" x14ac:dyDescent="0.2">
      <c r="A30" s="845"/>
      <c r="B30" s="846"/>
      <c r="C30" s="846"/>
      <c r="D30" s="846"/>
      <c r="E30" s="842"/>
      <c r="F30" s="843"/>
      <c r="G30" s="843"/>
      <c r="H30" s="843"/>
      <c r="I30" s="843"/>
      <c r="J30" s="843"/>
      <c r="K30" s="843"/>
      <c r="L30" s="843"/>
      <c r="M30" s="843"/>
      <c r="N30" s="843"/>
      <c r="O30" s="843"/>
      <c r="P30" s="839"/>
      <c r="Q30" s="839"/>
      <c r="R30" s="839"/>
      <c r="S30" s="839"/>
      <c r="T30" s="839"/>
      <c r="U30" s="839"/>
      <c r="V30" s="839"/>
      <c r="W30" s="839"/>
      <c r="X30" s="837"/>
      <c r="Y30" s="838"/>
      <c r="Z30" s="838"/>
      <c r="AA30" s="838"/>
      <c r="AB30" s="838"/>
      <c r="AC30" s="838"/>
      <c r="AD30" s="830"/>
      <c r="AE30" s="830"/>
      <c r="AF30" s="830"/>
      <c r="AG30" s="830"/>
      <c r="AH30" s="830"/>
      <c r="AI30" s="830"/>
      <c r="AJ30" s="822" t="str">
        <f t="shared" si="0"/>
        <v/>
      </c>
      <c r="AK30" s="823"/>
      <c r="AL30" s="823"/>
      <c r="AM30" s="823"/>
      <c r="AN30" s="823"/>
      <c r="AO30" s="824"/>
      <c r="AP30" s="866"/>
      <c r="AQ30" s="867"/>
      <c r="AR30" s="867"/>
      <c r="AS30" s="868"/>
      <c r="AT30" s="869" t="str">
        <f t="shared" si="1"/>
        <v/>
      </c>
      <c r="AU30" s="869"/>
      <c r="AV30" s="869"/>
      <c r="AW30" s="869"/>
      <c r="AX30" s="869"/>
      <c r="AY30" s="869"/>
      <c r="AZ30" s="869"/>
      <c r="BA30" s="869"/>
      <c r="BB30" s="869"/>
      <c r="BC30" s="870"/>
    </row>
    <row r="31" spans="1:55" s="422" customFormat="1" ht="37.5" customHeight="1" x14ac:dyDescent="0.2">
      <c r="A31" s="845"/>
      <c r="B31" s="846"/>
      <c r="C31" s="846"/>
      <c r="D31" s="846"/>
      <c r="E31" s="842"/>
      <c r="F31" s="843"/>
      <c r="G31" s="843"/>
      <c r="H31" s="843"/>
      <c r="I31" s="843"/>
      <c r="J31" s="843"/>
      <c r="K31" s="843"/>
      <c r="L31" s="843"/>
      <c r="M31" s="843"/>
      <c r="N31" s="843"/>
      <c r="O31" s="843"/>
      <c r="P31" s="839"/>
      <c r="Q31" s="839"/>
      <c r="R31" s="839"/>
      <c r="S31" s="839"/>
      <c r="T31" s="839"/>
      <c r="U31" s="839"/>
      <c r="V31" s="839"/>
      <c r="W31" s="839"/>
      <c r="X31" s="837"/>
      <c r="Y31" s="838"/>
      <c r="Z31" s="838"/>
      <c r="AA31" s="838"/>
      <c r="AB31" s="838"/>
      <c r="AC31" s="838"/>
      <c r="AD31" s="830"/>
      <c r="AE31" s="830"/>
      <c r="AF31" s="830"/>
      <c r="AG31" s="830"/>
      <c r="AH31" s="830"/>
      <c r="AI31" s="830"/>
      <c r="AJ31" s="822" t="str">
        <f t="shared" si="0"/>
        <v/>
      </c>
      <c r="AK31" s="823"/>
      <c r="AL31" s="823"/>
      <c r="AM31" s="823"/>
      <c r="AN31" s="823"/>
      <c r="AO31" s="824"/>
      <c r="AP31" s="866"/>
      <c r="AQ31" s="867"/>
      <c r="AR31" s="867"/>
      <c r="AS31" s="868"/>
      <c r="AT31" s="869" t="str">
        <f t="shared" si="1"/>
        <v/>
      </c>
      <c r="AU31" s="869"/>
      <c r="AV31" s="869"/>
      <c r="AW31" s="869"/>
      <c r="AX31" s="869"/>
      <c r="AY31" s="869"/>
      <c r="AZ31" s="869"/>
      <c r="BA31" s="869"/>
      <c r="BB31" s="869"/>
      <c r="BC31" s="870"/>
    </row>
    <row r="32" spans="1:55" s="422" customFormat="1" ht="37.5" customHeight="1" x14ac:dyDescent="0.2">
      <c r="A32" s="845"/>
      <c r="B32" s="846"/>
      <c r="C32" s="846"/>
      <c r="D32" s="846"/>
      <c r="E32" s="842"/>
      <c r="F32" s="843"/>
      <c r="G32" s="843"/>
      <c r="H32" s="843"/>
      <c r="I32" s="843"/>
      <c r="J32" s="843"/>
      <c r="K32" s="843"/>
      <c r="L32" s="843"/>
      <c r="M32" s="843"/>
      <c r="N32" s="843"/>
      <c r="O32" s="843"/>
      <c r="P32" s="839"/>
      <c r="Q32" s="839"/>
      <c r="R32" s="839"/>
      <c r="S32" s="839"/>
      <c r="T32" s="839"/>
      <c r="U32" s="839"/>
      <c r="V32" s="839"/>
      <c r="W32" s="839"/>
      <c r="X32" s="837"/>
      <c r="Y32" s="838"/>
      <c r="Z32" s="838"/>
      <c r="AA32" s="838"/>
      <c r="AB32" s="838"/>
      <c r="AC32" s="838"/>
      <c r="AD32" s="830"/>
      <c r="AE32" s="830"/>
      <c r="AF32" s="830"/>
      <c r="AG32" s="830"/>
      <c r="AH32" s="830"/>
      <c r="AI32" s="830"/>
      <c r="AJ32" s="822" t="str">
        <f t="shared" si="0"/>
        <v/>
      </c>
      <c r="AK32" s="823"/>
      <c r="AL32" s="823"/>
      <c r="AM32" s="823"/>
      <c r="AN32" s="823"/>
      <c r="AO32" s="824"/>
      <c r="AP32" s="866"/>
      <c r="AQ32" s="867"/>
      <c r="AR32" s="867"/>
      <c r="AS32" s="868"/>
      <c r="AT32" s="869" t="str">
        <f t="shared" si="1"/>
        <v/>
      </c>
      <c r="AU32" s="869"/>
      <c r="AV32" s="869"/>
      <c r="AW32" s="869"/>
      <c r="AX32" s="869"/>
      <c r="AY32" s="869"/>
      <c r="AZ32" s="869"/>
      <c r="BA32" s="869"/>
      <c r="BB32" s="869"/>
      <c r="BC32" s="870"/>
    </row>
    <row r="33" spans="1:55" s="422" customFormat="1" ht="37.5" customHeight="1" x14ac:dyDescent="0.2">
      <c r="A33" s="845"/>
      <c r="B33" s="846"/>
      <c r="C33" s="846"/>
      <c r="D33" s="846"/>
      <c r="E33" s="842"/>
      <c r="F33" s="843"/>
      <c r="G33" s="843"/>
      <c r="H33" s="843"/>
      <c r="I33" s="843"/>
      <c r="J33" s="843"/>
      <c r="K33" s="843"/>
      <c r="L33" s="843"/>
      <c r="M33" s="843"/>
      <c r="N33" s="843"/>
      <c r="O33" s="843"/>
      <c r="P33" s="839"/>
      <c r="Q33" s="839"/>
      <c r="R33" s="839"/>
      <c r="S33" s="839"/>
      <c r="T33" s="839"/>
      <c r="U33" s="839"/>
      <c r="V33" s="839"/>
      <c r="W33" s="839"/>
      <c r="X33" s="837"/>
      <c r="Y33" s="838"/>
      <c r="Z33" s="838"/>
      <c r="AA33" s="838"/>
      <c r="AB33" s="838"/>
      <c r="AC33" s="838"/>
      <c r="AD33" s="830"/>
      <c r="AE33" s="830"/>
      <c r="AF33" s="830"/>
      <c r="AG33" s="830"/>
      <c r="AH33" s="830"/>
      <c r="AI33" s="830"/>
      <c r="AJ33" s="822" t="str">
        <f t="shared" si="0"/>
        <v/>
      </c>
      <c r="AK33" s="823"/>
      <c r="AL33" s="823"/>
      <c r="AM33" s="823"/>
      <c r="AN33" s="823"/>
      <c r="AO33" s="824"/>
      <c r="AP33" s="866"/>
      <c r="AQ33" s="867"/>
      <c r="AR33" s="867"/>
      <c r="AS33" s="868"/>
      <c r="AT33" s="869" t="str">
        <f t="shared" si="1"/>
        <v/>
      </c>
      <c r="AU33" s="869"/>
      <c r="AV33" s="869"/>
      <c r="AW33" s="869"/>
      <c r="AX33" s="869"/>
      <c r="AY33" s="869"/>
      <c r="AZ33" s="869"/>
      <c r="BA33" s="869"/>
      <c r="BB33" s="869"/>
      <c r="BC33" s="870"/>
    </row>
    <row r="34" spans="1:55" s="422" customFormat="1" ht="37.5" customHeight="1" x14ac:dyDescent="0.2">
      <c r="A34" s="845"/>
      <c r="B34" s="846"/>
      <c r="C34" s="846"/>
      <c r="D34" s="846"/>
      <c r="E34" s="842"/>
      <c r="F34" s="843"/>
      <c r="G34" s="843"/>
      <c r="H34" s="843"/>
      <c r="I34" s="843"/>
      <c r="J34" s="843"/>
      <c r="K34" s="843"/>
      <c r="L34" s="843"/>
      <c r="M34" s="843"/>
      <c r="N34" s="843"/>
      <c r="O34" s="843"/>
      <c r="P34" s="839"/>
      <c r="Q34" s="839"/>
      <c r="R34" s="839"/>
      <c r="S34" s="839"/>
      <c r="T34" s="839"/>
      <c r="U34" s="839"/>
      <c r="V34" s="839"/>
      <c r="W34" s="839"/>
      <c r="X34" s="837"/>
      <c r="Y34" s="838"/>
      <c r="Z34" s="838"/>
      <c r="AA34" s="838"/>
      <c r="AB34" s="838"/>
      <c r="AC34" s="838"/>
      <c r="AD34" s="830"/>
      <c r="AE34" s="830"/>
      <c r="AF34" s="830"/>
      <c r="AG34" s="830"/>
      <c r="AH34" s="830"/>
      <c r="AI34" s="830"/>
      <c r="AJ34" s="822" t="str">
        <f t="shared" si="0"/>
        <v/>
      </c>
      <c r="AK34" s="823"/>
      <c r="AL34" s="823"/>
      <c r="AM34" s="823"/>
      <c r="AN34" s="823"/>
      <c r="AO34" s="824"/>
      <c r="AP34" s="866"/>
      <c r="AQ34" s="867"/>
      <c r="AR34" s="867"/>
      <c r="AS34" s="868"/>
      <c r="AT34" s="869" t="str">
        <f t="shared" si="1"/>
        <v/>
      </c>
      <c r="AU34" s="869"/>
      <c r="AV34" s="869"/>
      <c r="AW34" s="869"/>
      <c r="AX34" s="869"/>
      <c r="AY34" s="869"/>
      <c r="AZ34" s="869"/>
      <c r="BA34" s="869"/>
      <c r="BB34" s="869"/>
      <c r="BC34" s="870"/>
    </row>
    <row r="35" spans="1:55" s="422" customFormat="1" ht="37.5" customHeight="1" x14ac:dyDescent="0.2">
      <c r="A35" s="845"/>
      <c r="B35" s="846"/>
      <c r="C35" s="846"/>
      <c r="D35" s="846"/>
      <c r="E35" s="842"/>
      <c r="F35" s="843"/>
      <c r="G35" s="843"/>
      <c r="H35" s="843"/>
      <c r="I35" s="843"/>
      <c r="J35" s="843"/>
      <c r="K35" s="843"/>
      <c r="L35" s="843"/>
      <c r="M35" s="843"/>
      <c r="N35" s="843"/>
      <c r="O35" s="843"/>
      <c r="P35" s="839"/>
      <c r="Q35" s="839"/>
      <c r="R35" s="839"/>
      <c r="S35" s="839"/>
      <c r="T35" s="839"/>
      <c r="U35" s="839"/>
      <c r="V35" s="839"/>
      <c r="W35" s="839"/>
      <c r="X35" s="837"/>
      <c r="Y35" s="838"/>
      <c r="Z35" s="838"/>
      <c r="AA35" s="838"/>
      <c r="AB35" s="838"/>
      <c r="AC35" s="838"/>
      <c r="AD35" s="830"/>
      <c r="AE35" s="830"/>
      <c r="AF35" s="830"/>
      <c r="AG35" s="830"/>
      <c r="AH35" s="830"/>
      <c r="AI35" s="830"/>
      <c r="AJ35" s="822" t="str">
        <f t="shared" si="0"/>
        <v/>
      </c>
      <c r="AK35" s="823"/>
      <c r="AL35" s="823"/>
      <c r="AM35" s="823"/>
      <c r="AN35" s="823"/>
      <c r="AO35" s="824"/>
      <c r="AP35" s="866"/>
      <c r="AQ35" s="867"/>
      <c r="AR35" s="867"/>
      <c r="AS35" s="868"/>
      <c r="AT35" s="869" t="str">
        <f t="shared" si="1"/>
        <v/>
      </c>
      <c r="AU35" s="869"/>
      <c r="AV35" s="869"/>
      <c r="AW35" s="869"/>
      <c r="AX35" s="869"/>
      <c r="AY35" s="869"/>
      <c r="AZ35" s="869"/>
      <c r="BA35" s="869"/>
      <c r="BB35" s="869"/>
      <c r="BC35" s="870"/>
    </row>
    <row r="36" spans="1:55" s="422" customFormat="1" ht="37.5" customHeight="1" x14ac:dyDescent="0.2">
      <c r="A36" s="845"/>
      <c r="B36" s="846"/>
      <c r="C36" s="846"/>
      <c r="D36" s="846"/>
      <c r="E36" s="842"/>
      <c r="F36" s="843"/>
      <c r="G36" s="843"/>
      <c r="H36" s="843"/>
      <c r="I36" s="843"/>
      <c r="J36" s="843"/>
      <c r="K36" s="843"/>
      <c r="L36" s="843"/>
      <c r="M36" s="843"/>
      <c r="N36" s="843"/>
      <c r="O36" s="843"/>
      <c r="P36" s="839"/>
      <c r="Q36" s="839"/>
      <c r="R36" s="839"/>
      <c r="S36" s="839"/>
      <c r="T36" s="839"/>
      <c r="U36" s="839"/>
      <c r="V36" s="839"/>
      <c r="W36" s="839"/>
      <c r="X36" s="837"/>
      <c r="Y36" s="838"/>
      <c r="Z36" s="838"/>
      <c r="AA36" s="838"/>
      <c r="AB36" s="838"/>
      <c r="AC36" s="838"/>
      <c r="AD36" s="830"/>
      <c r="AE36" s="830"/>
      <c r="AF36" s="830"/>
      <c r="AG36" s="830"/>
      <c r="AH36" s="830"/>
      <c r="AI36" s="830"/>
      <c r="AJ36" s="822" t="str">
        <f t="shared" si="0"/>
        <v/>
      </c>
      <c r="AK36" s="823"/>
      <c r="AL36" s="823"/>
      <c r="AM36" s="823"/>
      <c r="AN36" s="823"/>
      <c r="AO36" s="824"/>
      <c r="AP36" s="866"/>
      <c r="AQ36" s="867"/>
      <c r="AR36" s="867"/>
      <c r="AS36" s="868"/>
      <c r="AT36" s="869" t="str">
        <f t="shared" si="1"/>
        <v/>
      </c>
      <c r="AU36" s="869"/>
      <c r="AV36" s="869"/>
      <c r="AW36" s="869"/>
      <c r="AX36" s="869"/>
      <c r="AY36" s="869"/>
      <c r="AZ36" s="869"/>
      <c r="BA36" s="869"/>
      <c r="BB36" s="869"/>
      <c r="BC36" s="870"/>
    </row>
    <row r="37" spans="1:55" s="422" customFormat="1" ht="37.5" customHeight="1" x14ac:dyDescent="0.2">
      <c r="A37" s="845"/>
      <c r="B37" s="846"/>
      <c r="C37" s="846"/>
      <c r="D37" s="846"/>
      <c r="E37" s="842"/>
      <c r="F37" s="843"/>
      <c r="G37" s="843"/>
      <c r="H37" s="843"/>
      <c r="I37" s="843"/>
      <c r="J37" s="843"/>
      <c r="K37" s="843"/>
      <c r="L37" s="843"/>
      <c r="M37" s="843"/>
      <c r="N37" s="843"/>
      <c r="O37" s="843"/>
      <c r="P37" s="839"/>
      <c r="Q37" s="839"/>
      <c r="R37" s="839"/>
      <c r="S37" s="839"/>
      <c r="T37" s="839"/>
      <c r="U37" s="839"/>
      <c r="V37" s="839"/>
      <c r="W37" s="839"/>
      <c r="X37" s="837"/>
      <c r="Y37" s="838"/>
      <c r="Z37" s="838"/>
      <c r="AA37" s="838"/>
      <c r="AB37" s="838"/>
      <c r="AC37" s="838"/>
      <c r="AD37" s="830"/>
      <c r="AE37" s="830"/>
      <c r="AF37" s="830"/>
      <c r="AG37" s="830"/>
      <c r="AH37" s="830"/>
      <c r="AI37" s="830"/>
      <c r="AJ37" s="822" t="str">
        <f t="shared" si="0"/>
        <v/>
      </c>
      <c r="AK37" s="823"/>
      <c r="AL37" s="823"/>
      <c r="AM37" s="823"/>
      <c r="AN37" s="823"/>
      <c r="AO37" s="824"/>
      <c r="AP37" s="866"/>
      <c r="AQ37" s="867"/>
      <c r="AR37" s="867"/>
      <c r="AS37" s="868"/>
      <c r="AT37" s="869" t="str">
        <f t="shared" si="1"/>
        <v/>
      </c>
      <c r="AU37" s="869"/>
      <c r="AV37" s="869"/>
      <c r="AW37" s="869"/>
      <c r="AX37" s="869"/>
      <c r="AY37" s="869"/>
      <c r="AZ37" s="869"/>
      <c r="BA37" s="869"/>
      <c r="BB37" s="869"/>
      <c r="BC37" s="870"/>
    </row>
    <row r="38" spans="1:55" s="422" customFormat="1" ht="37.5" customHeight="1" x14ac:dyDescent="0.2">
      <c r="A38" s="845"/>
      <c r="B38" s="846"/>
      <c r="C38" s="846"/>
      <c r="D38" s="846"/>
      <c r="E38" s="842"/>
      <c r="F38" s="843"/>
      <c r="G38" s="843"/>
      <c r="H38" s="843"/>
      <c r="I38" s="843"/>
      <c r="J38" s="843"/>
      <c r="K38" s="843"/>
      <c r="L38" s="843"/>
      <c r="M38" s="843"/>
      <c r="N38" s="843"/>
      <c r="O38" s="843"/>
      <c r="P38" s="839"/>
      <c r="Q38" s="839"/>
      <c r="R38" s="839"/>
      <c r="S38" s="839"/>
      <c r="T38" s="839"/>
      <c r="U38" s="839"/>
      <c r="V38" s="839"/>
      <c r="W38" s="839"/>
      <c r="X38" s="837"/>
      <c r="Y38" s="838"/>
      <c r="Z38" s="838"/>
      <c r="AA38" s="838"/>
      <c r="AB38" s="838"/>
      <c r="AC38" s="838"/>
      <c r="AD38" s="830"/>
      <c r="AE38" s="830"/>
      <c r="AF38" s="830"/>
      <c r="AG38" s="830"/>
      <c r="AH38" s="830"/>
      <c r="AI38" s="830"/>
      <c r="AJ38" s="822" t="str">
        <f t="shared" si="0"/>
        <v/>
      </c>
      <c r="AK38" s="823"/>
      <c r="AL38" s="823"/>
      <c r="AM38" s="823"/>
      <c r="AN38" s="823"/>
      <c r="AO38" s="824"/>
      <c r="AP38" s="866"/>
      <c r="AQ38" s="867"/>
      <c r="AR38" s="867"/>
      <c r="AS38" s="868"/>
      <c r="AT38" s="869" t="str">
        <f t="shared" si="1"/>
        <v/>
      </c>
      <c r="AU38" s="869"/>
      <c r="AV38" s="869"/>
      <c r="AW38" s="869"/>
      <c r="AX38" s="869"/>
      <c r="AY38" s="869"/>
      <c r="AZ38" s="869"/>
      <c r="BA38" s="869"/>
      <c r="BB38" s="869"/>
      <c r="BC38" s="870"/>
    </row>
    <row r="39" spans="1:55" s="422" customFormat="1" ht="37.5" customHeight="1" x14ac:dyDescent="0.2">
      <c r="A39" s="845"/>
      <c r="B39" s="846"/>
      <c r="C39" s="846"/>
      <c r="D39" s="846"/>
      <c r="E39" s="842"/>
      <c r="F39" s="843"/>
      <c r="G39" s="843"/>
      <c r="H39" s="843"/>
      <c r="I39" s="843"/>
      <c r="J39" s="843"/>
      <c r="K39" s="843"/>
      <c r="L39" s="843"/>
      <c r="M39" s="843"/>
      <c r="N39" s="843"/>
      <c r="O39" s="843"/>
      <c r="P39" s="839"/>
      <c r="Q39" s="839"/>
      <c r="R39" s="839"/>
      <c r="S39" s="839"/>
      <c r="T39" s="839"/>
      <c r="U39" s="839"/>
      <c r="V39" s="839"/>
      <c r="W39" s="839"/>
      <c r="X39" s="837"/>
      <c r="Y39" s="838"/>
      <c r="Z39" s="838"/>
      <c r="AA39" s="838"/>
      <c r="AB39" s="838"/>
      <c r="AC39" s="838"/>
      <c r="AD39" s="830"/>
      <c r="AE39" s="830"/>
      <c r="AF39" s="830"/>
      <c r="AG39" s="830"/>
      <c r="AH39" s="830"/>
      <c r="AI39" s="830"/>
      <c r="AJ39" s="822" t="str">
        <f t="shared" si="0"/>
        <v/>
      </c>
      <c r="AK39" s="823"/>
      <c r="AL39" s="823"/>
      <c r="AM39" s="823"/>
      <c r="AN39" s="823"/>
      <c r="AO39" s="824"/>
      <c r="AP39" s="866"/>
      <c r="AQ39" s="867"/>
      <c r="AR39" s="867"/>
      <c r="AS39" s="868"/>
      <c r="AT39" s="869" t="str">
        <f t="shared" si="1"/>
        <v/>
      </c>
      <c r="AU39" s="869"/>
      <c r="AV39" s="869"/>
      <c r="AW39" s="869"/>
      <c r="AX39" s="869"/>
      <c r="AY39" s="869"/>
      <c r="AZ39" s="869"/>
      <c r="BA39" s="869"/>
      <c r="BB39" s="869"/>
      <c r="BC39" s="870"/>
    </row>
    <row r="40" spans="1:55" s="422" customFormat="1" ht="37.5" customHeight="1" x14ac:dyDescent="0.2">
      <c r="A40" s="845"/>
      <c r="B40" s="846"/>
      <c r="C40" s="846"/>
      <c r="D40" s="846"/>
      <c r="E40" s="842"/>
      <c r="F40" s="843"/>
      <c r="G40" s="843"/>
      <c r="H40" s="843"/>
      <c r="I40" s="843"/>
      <c r="J40" s="843"/>
      <c r="K40" s="843"/>
      <c r="L40" s="843"/>
      <c r="M40" s="843"/>
      <c r="N40" s="843"/>
      <c r="O40" s="843"/>
      <c r="P40" s="839"/>
      <c r="Q40" s="839"/>
      <c r="R40" s="839"/>
      <c r="S40" s="839"/>
      <c r="T40" s="839"/>
      <c r="U40" s="839"/>
      <c r="V40" s="839"/>
      <c r="W40" s="839"/>
      <c r="X40" s="837"/>
      <c r="Y40" s="838"/>
      <c r="Z40" s="838"/>
      <c r="AA40" s="838"/>
      <c r="AB40" s="838"/>
      <c r="AC40" s="838"/>
      <c r="AD40" s="830"/>
      <c r="AE40" s="830"/>
      <c r="AF40" s="830"/>
      <c r="AG40" s="830"/>
      <c r="AH40" s="830"/>
      <c r="AI40" s="830"/>
      <c r="AJ40" s="822" t="str">
        <f t="shared" si="0"/>
        <v/>
      </c>
      <c r="AK40" s="823"/>
      <c r="AL40" s="823"/>
      <c r="AM40" s="823"/>
      <c r="AN40" s="823"/>
      <c r="AO40" s="824"/>
      <c r="AP40" s="866"/>
      <c r="AQ40" s="867"/>
      <c r="AR40" s="867"/>
      <c r="AS40" s="868"/>
      <c r="AT40" s="869" t="str">
        <f t="shared" si="1"/>
        <v/>
      </c>
      <c r="AU40" s="869"/>
      <c r="AV40" s="869"/>
      <c r="AW40" s="869"/>
      <c r="AX40" s="869"/>
      <c r="AY40" s="869"/>
      <c r="AZ40" s="869"/>
      <c r="BA40" s="869"/>
      <c r="BB40" s="869"/>
      <c r="BC40" s="870"/>
    </row>
    <row r="41" spans="1:55" s="422" customFormat="1" ht="37.5" customHeight="1" x14ac:dyDescent="0.2">
      <c r="A41" s="845"/>
      <c r="B41" s="846"/>
      <c r="C41" s="846"/>
      <c r="D41" s="846"/>
      <c r="E41" s="842"/>
      <c r="F41" s="843"/>
      <c r="G41" s="843"/>
      <c r="H41" s="843"/>
      <c r="I41" s="843"/>
      <c r="J41" s="843"/>
      <c r="K41" s="843"/>
      <c r="L41" s="843"/>
      <c r="M41" s="843"/>
      <c r="N41" s="843"/>
      <c r="O41" s="843"/>
      <c r="P41" s="839"/>
      <c r="Q41" s="839"/>
      <c r="R41" s="839"/>
      <c r="S41" s="839"/>
      <c r="T41" s="839"/>
      <c r="U41" s="839"/>
      <c r="V41" s="839"/>
      <c r="W41" s="839"/>
      <c r="X41" s="837"/>
      <c r="Y41" s="838"/>
      <c r="Z41" s="838"/>
      <c r="AA41" s="838"/>
      <c r="AB41" s="838"/>
      <c r="AC41" s="838"/>
      <c r="AD41" s="830"/>
      <c r="AE41" s="830"/>
      <c r="AF41" s="830"/>
      <c r="AG41" s="830"/>
      <c r="AH41" s="830"/>
      <c r="AI41" s="830"/>
      <c r="AJ41" s="822" t="str">
        <f t="shared" si="0"/>
        <v/>
      </c>
      <c r="AK41" s="823"/>
      <c r="AL41" s="823"/>
      <c r="AM41" s="823"/>
      <c r="AN41" s="823"/>
      <c r="AO41" s="824"/>
      <c r="AP41" s="866"/>
      <c r="AQ41" s="867"/>
      <c r="AR41" s="867"/>
      <c r="AS41" s="868"/>
      <c r="AT41" s="869" t="str">
        <f t="shared" si="1"/>
        <v/>
      </c>
      <c r="AU41" s="869"/>
      <c r="AV41" s="869"/>
      <c r="AW41" s="869"/>
      <c r="AX41" s="869"/>
      <c r="AY41" s="869"/>
      <c r="AZ41" s="869"/>
      <c r="BA41" s="869"/>
      <c r="BB41" s="869"/>
      <c r="BC41" s="870"/>
    </row>
    <row r="42" spans="1:55" s="422" customFormat="1" ht="37.5" customHeight="1" x14ac:dyDescent="0.2">
      <c r="A42" s="845"/>
      <c r="B42" s="846"/>
      <c r="C42" s="846"/>
      <c r="D42" s="846"/>
      <c r="E42" s="842"/>
      <c r="F42" s="843"/>
      <c r="G42" s="843"/>
      <c r="H42" s="843"/>
      <c r="I42" s="843"/>
      <c r="J42" s="843"/>
      <c r="K42" s="843"/>
      <c r="L42" s="843"/>
      <c r="M42" s="843"/>
      <c r="N42" s="843"/>
      <c r="O42" s="843"/>
      <c r="P42" s="839"/>
      <c r="Q42" s="839"/>
      <c r="R42" s="839"/>
      <c r="S42" s="839"/>
      <c r="T42" s="839"/>
      <c r="U42" s="839"/>
      <c r="V42" s="839"/>
      <c r="W42" s="839"/>
      <c r="X42" s="837"/>
      <c r="Y42" s="838"/>
      <c r="Z42" s="838"/>
      <c r="AA42" s="838"/>
      <c r="AB42" s="838"/>
      <c r="AC42" s="838"/>
      <c r="AD42" s="830"/>
      <c r="AE42" s="830"/>
      <c r="AF42" s="830"/>
      <c r="AG42" s="830"/>
      <c r="AH42" s="830"/>
      <c r="AI42" s="830"/>
      <c r="AJ42" s="822" t="str">
        <f t="shared" si="0"/>
        <v/>
      </c>
      <c r="AK42" s="823"/>
      <c r="AL42" s="823"/>
      <c r="AM42" s="823"/>
      <c r="AN42" s="823"/>
      <c r="AO42" s="824"/>
      <c r="AP42" s="866"/>
      <c r="AQ42" s="867"/>
      <c r="AR42" s="867"/>
      <c r="AS42" s="868"/>
      <c r="AT42" s="869" t="str">
        <f t="shared" si="1"/>
        <v/>
      </c>
      <c r="AU42" s="869"/>
      <c r="AV42" s="869"/>
      <c r="AW42" s="869"/>
      <c r="AX42" s="869"/>
      <c r="AY42" s="869"/>
      <c r="AZ42" s="869"/>
      <c r="BA42" s="869"/>
      <c r="BB42" s="869"/>
      <c r="BC42" s="870"/>
    </row>
    <row r="43" spans="1:55" s="422" customFormat="1" ht="37.5" customHeight="1" x14ac:dyDescent="0.2">
      <c r="A43" s="845"/>
      <c r="B43" s="846"/>
      <c r="C43" s="846"/>
      <c r="D43" s="846"/>
      <c r="E43" s="842"/>
      <c r="F43" s="843"/>
      <c r="G43" s="843"/>
      <c r="H43" s="843"/>
      <c r="I43" s="843"/>
      <c r="J43" s="843"/>
      <c r="K43" s="843"/>
      <c r="L43" s="843"/>
      <c r="M43" s="843"/>
      <c r="N43" s="843"/>
      <c r="O43" s="843"/>
      <c r="P43" s="839"/>
      <c r="Q43" s="839"/>
      <c r="R43" s="839"/>
      <c r="S43" s="839"/>
      <c r="T43" s="839"/>
      <c r="U43" s="839"/>
      <c r="V43" s="839"/>
      <c r="W43" s="839"/>
      <c r="X43" s="837"/>
      <c r="Y43" s="838"/>
      <c r="Z43" s="838"/>
      <c r="AA43" s="838"/>
      <c r="AB43" s="838"/>
      <c r="AC43" s="838"/>
      <c r="AD43" s="830"/>
      <c r="AE43" s="830"/>
      <c r="AF43" s="830"/>
      <c r="AG43" s="830"/>
      <c r="AH43" s="830"/>
      <c r="AI43" s="830"/>
      <c r="AJ43" s="822" t="str">
        <f t="shared" si="0"/>
        <v/>
      </c>
      <c r="AK43" s="823"/>
      <c r="AL43" s="823"/>
      <c r="AM43" s="823"/>
      <c r="AN43" s="823"/>
      <c r="AO43" s="824"/>
      <c r="AP43" s="866"/>
      <c r="AQ43" s="867"/>
      <c r="AR43" s="867"/>
      <c r="AS43" s="868"/>
      <c r="AT43" s="869" t="str">
        <f t="shared" si="1"/>
        <v/>
      </c>
      <c r="AU43" s="869"/>
      <c r="AV43" s="869"/>
      <c r="AW43" s="869"/>
      <c r="AX43" s="869"/>
      <c r="AY43" s="869"/>
      <c r="AZ43" s="869"/>
      <c r="BA43" s="869"/>
      <c r="BB43" s="869"/>
      <c r="BC43" s="870"/>
    </row>
    <row r="44" spans="1:55" s="422" customFormat="1" ht="37.5" customHeight="1" x14ac:dyDescent="0.2">
      <c r="A44" s="845"/>
      <c r="B44" s="846"/>
      <c r="C44" s="846"/>
      <c r="D44" s="846"/>
      <c r="E44" s="842"/>
      <c r="F44" s="843"/>
      <c r="G44" s="843"/>
      <c r="H44" s="843"/>
      <c r="I44" s="843"/>
      <c r="J44" s="843"/>
      <c r="K44" s="843"/>
      <c r="L44" s="843"/>
      <c r="M44" s="843"/>
      <c r="N44" s="843"/>
      <c r="O44" s="843"/>
      <c r="P44" s="839"/>
      <c r="Q44" s="839"/>
      <c r="R44" s="839"/>
      <c r="S44" s="839"/>
      <c r="T44" s="839"/>
      <c r="U44" s="839"/>
      <c r="V44" s="839"/>
      <c r="W44" s="839"/>
      <c r="X44" s="837"/>
      <c r="Y44" s="838"/>
      <c r="Z44" s="838"/>
      <c r="AA44" s="838"/>
      <c r="AB44" s="838"/>
      <c r="AC44" s="838"/>
      <c r="AD44" s="830"/>
      <c r="AE44" s="830"/>
      <c r="AF44" s="830"/>
      <c r="AG44" s="830"/>
      <c r="AH44" s="830"/>
      <c r="AI44" s="830"/>
      <c r="AJ44" s="822" t="str">
        <f t="shared" si="0"/>
        <v/>
      </c>
      <c r="AK44" s="823"/>
      <c r="AL44" s="823"/>
      <c r="AM44" s="823"/>
      <c r="AN44" s="823"/>
      <c r="AO44" s="824"/>
      <c r="AP44" s="866"/>
      <c r="AQ44" s="867"/>
      <c r="AR44" s="867"/>
      <c r="AS44" s="868"/>
      <c r="AT44" s="869" t="str">
        <f t="shared" si="1"/>
        <v/>
      </c>
      <c r="AU44" s="869"/>
      <c r="AV44" s="869"/>
      <c r="AW44" s="869"/>
      <c r="AX44" s="869"/>
      <c r="AY44" s="869"/>
      <c r="AZ44" s="869"/>
      <c r="BA44" s="869"/>
      <c r="BB44" s="869"/>
      <c r="BC44" s="870"/>
    </row>
    <row r="45" spans="1:55" s="422" customFormat="1" ht="37.5" customHeight="1" x14ac:dyDescent="0.2">
      <c r="A45" s="845"/>
      <c r="B45" s="846"/>
      <c r="C45" s="846"/>
      <c r="D45" s="846"/>
      <c r="E45" s="842"/>
      <c r="F45" s="843"/>
      <c r="G45" s="843"/>
      <c r="H45" s="843"/>
      <c r="I45" s="843"/>
      <c r="J45" s="843"/>
      <c r="K45" s="843"/>
      <c r="L45" s="843"/>
      <c r="M45" s="843"/>
      <c r="N45" s="843"/>
      <c r="O45" s="843"/>
      <c r="P45" s="839"/>
      <c r="Q45" s="839"/>
      <c r="R45" s="839"/>
      <c r="S45" s="839"/>
      <c r="T45" s="839"/>
      <c r="U45" s="839"/>
      <c r="V45" s="839"/>
      <c r="W45" s="839"/>
      <c r="X45" s="837"/>
      <c r="Y45" s="838"/>
      <c r="Z45" s="838"/>
      <c r="AA45" s="838"/>
      <c r="AB45" s="838"/>
      <c r="AC45" s="838"/>
      <c r="AD45" s="830"/>
      <c r="AE45" s="830"/>
      <c r="AF45" s="830"/>
      <c r="AG45" s="830"/>
      <c r="AH45" s="830"/>
      <c r="AI45" s="830"/>
      <c r="AJ45" s="822" t="str">
        <f t="shared" si="0"/>
        <v/>
      </c>
      <c r="AK45" s="823"/>
      <c r="AL45" s="823"/>
      <c r="AM45" s="823"/>
      <c r="AN45" s="823"/>
      <c r="AO45" s="824"/>
      <c r="AP45" s="866"/>
      <c r="AQ45" s="867"/>
      <c r="AR45" s="867"/>
      <c r="AS45" s="868"/>
      <c r="AT45" s="869" t="str">
        <f t="shared" si="1"/>
        <v/>
      </c>
      <c r="AU45" s="869"/>
      <c r="AV45" s="869"/>
      <c r="AW45" s="869"/>
      <c r="AX45" s="869"/>
      <c r="AY45" s="869"/>
      <c r="AZ45" s="869"/>
      <c r="BA45" s="869"/>
      <c r="BB45" s="869"/>
      <c r="BC45" s="870"/>
    </row>
    <row r="46" spans="1:55" s="422" customFormat="1" ht="37.5" customHeight="1" x14ac:dyDescent="0.2">
      <c r="A46" s="845"/>
      <c r="B46" s="846"/>
      <c r="C46" s="846"/>
      <c r="D46" s="846"/>
      <c r="E46" s="842"/>
      <c r="F46" s="843"/>
      <c r="G46" s="843"/>
      <c r="H46" s="843"/>
      <c r="I46" s="843"/>
      <c r="J46" s="843"/>
      <c r="K46" s="843"/>
      <c r="L46" s="843"/>
      <c r="M46" s="843"/>
      <c r="N46" s="843"/>
      <c r="O46" s="843"/>
      <c r="P46" s="839"/>
      <c r="Q46" s="839"/>
      <c r="R46" s="839"/>
      <c r="S46" s="839"/>
      <c r="T46" s="839"/>
      <c r="U46" s="839"/>
      <c r="V46" s="839"/>
      <c r="W46" s="839"/>
      <c r="X46" s="837"/>
      <c r="Y46" s="838"/>
      <c r="Z46" s="838"/>
      <c r="AA46" s="838"/>
      <c r="AB46" s="838"/>
      <c r="AC46" s="838"/>
      <c r="AD46" s="830"/>
      <c r="AE46" s="830"/>
      <c r="AF46" s="830"/>
      <c r="AG46" s="830"/>
      <c r="AH46" s="830"/>
      <c r="AI46" s="830"/>
      <c r="AJ46" s="822" t="str">
        <f t="shared" si="0"/>
        <v/>
      </c>
      <c r="AK46" s="823"/>
      <c r="AL46" s="823"/>
      <c r="AM46" s="823"/>
      <c r="AN46" s="823"/>
      <c r="AO46" s="824"/>
      <c r="AP46" s="889"/>
      <c r="AQ46" s="890"/>
      <c r="AR46" s="890"/>
      <c r="AS46" s="891"/>
      <c r="AT46" s="869" t="str">
        <f t="shared" si="1"/>
        <v/>
      </c>
      <c r="AU46" s="869"/>
      <c r="AV46" s="869"/>
      <c r="AW46" s="869"/>
      <c r="AX46" s="869"/>
      <c r="AY46" s="869"/>
      <c r="AZ46" s="869"/>
      <c r="BA46" s="869"/>
      <c r="BB46" s="869"/>
      <c r="BC46" s="870"/>
    </row>
    <row r="47" spans="1:55" ht="37.5" customHeight="1" x14ac:dyDescent="0.2">
      <c r="A47" s="881" t="s">
        <v>171</v>
      </c>
      <c r="B47" s="882"/>
      <c r="C47" s="882"/>
      <c r="D47" s="882"/>
      <c r="E47" s="882"/>
      <c r="F47" s="882"/>
      <c r="G47" s="882"/>
      <c r="H47" s="882"/>
      <c r="I47" s="882"/>
      <c r="J47" s="882"/>
      <c r="K47" s="882"/>
      <c r="L47" s="882"/>
      <c r="M47" s="882"/>
      <c r="N47" s="882"/>
      <c r="O47" s="882"/>
      <c r="P47" s="882"/>
      <c r="Q47" s="882"/>
      <c r="R47" s="882"/>
      <c r="S47" s="882"/>
      <c r="T47" s="882"/>
      <c r="U47" s="882"/>
      <c r="V47" s="882"/>
      <c r="W47" s="882"/>
      <c r="X47" s="882"/>
      <c r="Y47" s="882"/>
      <c r="Z47" s="882"/>
      <c r="AA47" s="882"/>
      <c r="AB47" s="882"/>
      <c r="AC47" s="882"/>
      <c r="AD47" s="882"/>
      <c r="AE47" s="882"/>
      <c r="AF47" s="882"/>
      <c r="AG47" s="882"/>
      <c r="AH47" s="882"/>
      <c r="AI47" s="882"/>
      <c r="AJ47" s="882"/>
      <c r="AK47" s="882"/>
      <c r="AL47" s="882"/>
      <c r="AM47" s="882"/>
      <c r="AN47" s="882"/>
      <c r="AO47" s="883"/>
      <c r="AP47" s="884">
        <f>SUM(AP11:AS46)</f>
        <v>0</v>
      </c>
      <c r="AQ47" s="885"/>
      <c r="AR47" s="885"/>
      <c r="AS47" s="886"/>
      <c r="AT47" s="887">
        <f>SUM(AT11:BC46)</f>
        <v>0</v>
      </c>
      <c r="AU47" s="887"/>
      <c r="AV47" s="887"/>
      <c r="AW47" s="887"/>
      <c r="AX47" s="887"/>
      <c r="AY47" s="887"/>
      <c r="AZ47" s="887"/>
      <c r="BA47" s="887"/>
      <c r="BB47" s="887"/>
      <c r="BC47" s="888"/>
    </row>
    <row r="48" spans="1:55" s="2" customFormat="1" ht="20" customHeight="1" x14ac:dyDescent="0.2">
      <c r="A48" s="423"/>
      <c r="B48" s="423"/>
      <c r="C48" s="423"/>
      <c r="D48" s="423"/>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c r="AI48" s="423"/>
      <c r="AJ48" s="423"/>
      <c r="AK48" s="423"/>
      <c r="AL48" s="423"/>
      <c r="AM48" s="423"/>
      <c r="AN48" s="423"/>
      <c r="AO48" s="423"/>
      <c r="AP48" s="423"/>
      <c r="AQ48" s="423"/>
      <c r="AR48" s="423"/>
      <c r="AS48" s="423"/>
      <c r="AT48" s="423"/>
      <c r="AU48" s="423"/>
      <c r="AV48" s="423"/>
      <c r="AW48" s="423"/>
      <c r="AX48" s="423"/>
      <c r="AY48" s="424"/>
      <c r="AZ48" s="424"/>
      <c r="BA48" s="424"/>
      <c r="BB48" s="424"/>
      <c r="BC48" s="424"/>
    </row>
    <row r="49" spans="1:55" ht="31.5" customHeight="1" thickBot="1" x14ac:dyDescent="0.25">
      <c r="A49" s="425"/>
      <c r="B49" s="425"/>
      <c r="C49" s="425"/>
      <c r="D49" s="425"/>
      <c r="E49" s="425"/>
      <c r="F49" s="425"/>
      <c r="G49" s="425"/>
      <c r="H49" s="425"/>
      <c r="I49" s="425"/>
      <c r="J49" s="425"/>
      <c r="K49" s="425"/>
      <c r="L49" s="425"/>
      <c r="M49" s="425"/>
      <c r="N49" s="425"/>
      <c r="O49" s="425"/>
      <c r="P49" s="425"/>
      <c r="Q49" s="425"/>
      <c r="R49" s="425"/>
      <c r="S49" s="425"/>
      <c r="T49" s="425"/>
      <c r="U49" s="425"/>
      <c r="V49" s="425"/>
      <c r="W49" s="425"/>
      <c r="X49" s="425"/>
      <c r="Y49" s="425"/>
      <c r="Z49" s="425"/>
      <c r="AA49" s="425"/>
      <c r="AB49" s="426"/>
      <c r="AC49" s="191"/>
      <c r="AD49" s="191"/>
      <c r="AE49" s="191"/>
      <c r="AF49" s="191"/>
      <c r="AG49" s="191"/>
      <c r="AH49" s="191"/>
      <c r="AI49" s="191"/>
      <c r="AJ49" s="191"/>
      <c r="AK49" s="191"/>
      <c r="AO49" s="426" t="s">
        <v>172</v>
      </c>
      <c r="AP49" s="191"/>
      <c r="AQ49" s="191"/>
      <c r="AR49" s="427"/>
      <c r="AS49" s="427"/>
      <c r="AT49" s="427"/>
      <c r="AU49" s="427"/>
      <c r="AV49" s="427"/>
      <c r="AW49" s="427"/>
      <c r="AX49" s="427"/>
      <c r="AY49" s="427"/>
      <c r="AZ49" s="428"/>
      <c r="BA49" s="428"/>
      <c r="BB49" s="429"/>
      <c r="BC49" s="429"/>
    </row>
    <row r="50" spans="1:55" ht="63" customHeight="1" thickBot="1" x14ac:dyDescent="0.25">
      <c r="A50" s="425"/>
      <c r="B50" s="425"/>
      <c r="C50" s="425"/>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5"/>
      <c r="AB50" s="430"/>
      <c r="AC50" s="430"/>
      <c r="AD50" s="430"/>
      <c r="AE50" s="430"/>
      <c r="AF50" s="430"/>
      <c r="AG50" s="430"/>
      <c r="AH50" s="430"/>
      <c r="AI50" s="430"/>
      <c r="AJ50" s="430"/>
      <c r="AK50" s="430"/>
      <c r="AL50" s="430"/>
      <c r="AM50" s="430"/>
      <c r="AN50" s="430"/>
      <c r="AO50" s="876" t="s">
        <v>196</v>
      </c>
      <c r="AP50" s="877"/>
      <c r="AQ50" s="877"/>
      <c r="AR50" s="877"/>
      <c r="AS50" s="877"/>
      <c r="AT50" s="877"/>
      <c r="AU50" s="877"/>
      <c r="AV50" s="877"/>
      <c r="AW50" s="877"/>
      <c r="AX50" s="877"/>
      <c r="AY50" s="877"/>
      <c r="AZ50" s="877"/>
      <c r="BA50" s="877"/>
      <c r="BB50" s="877"/>
      <c r="BC50" s="878"/>
    </row>
    <row r="51" spans="1:55" ht="41.25" customHeight="1" thickTop="1" thickBot="1" x14ac:dyDescent="0.25">
      <c r="A51" s="425"/>
      <c r="B51" s="425"/>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31"/>
      <c r="AC51" s="431"/>
      <c r="AD51" s="431"/>
      <c r="AE51" s="431"/>
      <c r="AF51" s="431"/>
      <c r="AG51" s="431"/>
      <c r="AH51" s="431"/>
      <c r="AI51" s="431"/>
      <c r="AJ51" s="431"/>
      <c r="AK51" s="431"/>
      <c r="AL51" s="431"/>
      <c r="AM51" s="431"/>
      <c r="AN51" s="427"/>
      <c r="AO51" s="879">
        <f>IF(AT47="", "", ROUNDDOWN(AT47/3,-3))</f>
        <v>0</v>
      </c>
      <c r="AP51" s="880"/>
      <c r="AQ51" s="880"/>
      <c r="AR51" s="880"/>
      <c r="AS51" s="880"/>
      <c r="AT51" s="880"/>
      <c r="AU51" s="880"/>
      <c r="AV51" s="880"/>
      <c r="AW51" s="880"/>
      <c r="AX51" s="880"/>
      <c r="AY51" s="880"/>
      <c r="AZ51" s="880"/>
      <c r="BA51" s="880"/>
      <c r="BB51" s="880"/>
      <c r="BC51" s="432" t="s">
        <v>68</v>
      </c>
    </row>
    <row r="52" spans="1:55" ht="13.5" customHeight="1" x14ac:dyDescent="0.2">
      <c r="A52" s="134"/>
      <c r="B52" s="418"/>
      <c r="C52" s="398"/>
      <c r="D52" s="398"/>
      <c r="E52" s="398"/>
      <c r="F52" s="398"/>
      <c r="G52" s="398"/>
      <c r="H52" s="398"/>
      <c r="I52" s="398"/>
      <c r="J52" s="398"/>
      <c r="K52" s="398"/>
      <c r="L52" s="398"/>
      <c r="M52" s="398"/>
      <c r="N52" s="398"/>
      <c r="O52" s="398"/>
      <c r="P52" s="398"/>
      <c r="Q52" s="129"/>
      <c r="R52" s="129"/>
      <c r="S52" s="129"/>
      <c r="T52" s="129"/>
      <c r="U52" s="398"/>
      <c r="V52" s="398"/>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row>
    <row r="53" spans="1:55" s="2" customFormat="1" ht="13.5" customHeight="1" x14ac:dyDescent="0.2">
      <c r="A53" s="423"/>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3"/>
      <c r="AO53" s="423"/>
      <c r="AP53" s="423"/>
      <c r="AQ53" s="423"/>
      <c r="AR53" s="423"/>
      <c r="AS53" s="423"/>
      <c r="AT53" s="423"/>
      <c r="AU53" s="424"/>
      <c r="AV53" s="424"/>
      <c r="AW53" s="424"/>
      <c r="AX53" s="424"/>
    </row>
    <row r="54" spans="1:55" ht="13.5" customHeight="1" x14ac:dyDescent="0.2"/>
    <row r="55" spans="1:55" ht="13.5" customHeight="1" x14ac:dyDescent="0.2"/>
    <row r="56" spans="1:55" ht="13.5" customHeight="1" x14ac:dyDescent="0.2"/>
    <row r="57" spans="1:55" ht="13.5" customHeight="1" x14ac:dyDescent="0.2"/>
    <row r="58" spans="1:55" ht="13.5" customHeight="1" x14ac:dyDescent="0.2"/>
    <row r="59" spans="1:55" ht="13.5" customHeight="1" x14ac:dyDescent="0.2"/>
    <row r="60" spans="1:55" ht="13.5" customHeight="1" x14ac:dyDescent="0.2"/>
    <row r="61" spans="1:55" ht="13.5" customHeight="1" x14ac:dyDescent="0.2"/>
    <row r="62" spans="1:55" ht="13.5" customHeight="1" x14ac:dyDescent="0.2"/>
    <row r="63" spans="1:55" ht="13.5" customHeight="1" x14ac:dyDescent="0.2"/>
    <row r="64" spans="1:55" ht="13.5" customHeight="1" x14ac:dyDescent="0.2"/>
    <row r="65" spans="59:59" ht="13.5" customHeight="1" x14ac:dyDescent="0.2"/>
    <row r="66" spans="59:59" ht="13.5" customHeight="1" x14ac:dyDescent="0.2">
      <c r="BG66" s="433"/>
    </row>
    <row r="67" spans="59:59" s="422" customFormat="1" ht="13.5" customHeight="1" x14ac:dyDescent="0.2"/>
    <row r="68" spans="59:59" s="2" customFormat="1" ht="13.5" customHeight="1" x14ac:dyDescent="0.2"/>
    <row r="69" spans="59:59" ht="13.5" customHeight="1" x14ac:dyDescent="0.2"/>
    <row r="70" spans="59:59" ht="13.5" customHeight="1" x14ac:dyDescent="0.2"/>
    <row r="71" spans="59:59" ht="13.5" customHeight="1" x14ac:dyDescent="0.2"/>
    <row r="72" spans="59:59" ht="13.5" customHeight="1" x14ac:dyDescent="0.2"/>
    <row r="73" spans="59:59" ht="13.5" customHeight="1" x14ac:dyDescent="0.2"/>
    <row r="74" spans="59:59" ht="13.5" customHeight="1" x14ac:dyDescent="0.2"/>
    <row r="75" spans="59:59" ht="13.5" customHeight="1" x14ac:dyDescent="0.2"/>
    <row r="76" spans="59:59" ht="13.5" customHeight="1" x14ac:dyDescent="0.2"/>
    <row r="77" spans="59:59" ht="13.5" customHeight="1" x14ac:dyDescent="0.2"/>
    <row r="78" spans="59:59" ht="13.5" customHeight="1" x14ac:dyDescent="0.2"/>
    <row r="79" spans="59:59" s="422" customFormat="1" ht="13.5" customHeight="1" x14ac:dyDescent="0.2"/>
    <row r="80" spans="59:59" s="422" customFormat="1" ht="13.5" customHeight="1" x14ac:dyDescent="0.2"/>
    <row r="81" spans="1:55" ht="13.5" customHeight="1" x14ac:dyDescent="0.2"/>
    <row r="82" spans="1:55" ht="13.5" customHeight="1" x14ac:dyDescent="0.2"/>
    <row r="83" spans="1:55" s="2" customFormat="1" ht="13.5" customHeight="1" x14ac:dyDescent="0.2"/>
    <row r="84" spans="1:55" ht="13.5" customHeight="1" x14ac:dyDescent="0.2"/>
    <row r="85" spans="1:55" ht="13.5" customHeight="1" x14ac:dyDescent="0.2"/>
    <row r="86" spans="1:55" ht="13.5" customHeight="1" x14ac:dyDescent="0.2"/>
    <row r="87" spans="1:55" ht="13.5" customHeight="1" x14ac:dyDescent="0.2">
      <c r="A87" s="425"/>
      <c r="B87" s="425"/>
      <c r="C87" s="425"/>
      <c r="D87" s="425"/>
      <c r="E87" s="425"/>
      <c r="F87" s="425"/>
      <c r="G87" s="425"/>
      <c r="H87" s="425"/>
      <c r="I87" s="425"/>
      <c r="J87" s="425"/>
      <c r="K87" s="425"/>
      <c r="L87" s="425"/>
      <c r="M87" s="425"/>
      <c r="N87" s="425"/>
      <c r="O87" s="425"/>
      <c r="P87" s="425"/>
      <c r="Q87" s="425"/>
      <c r="R87" s="425"/>
      <c r="S87" s="425"/>
      <c r="T87" s="425"/>
      <c r="U87" s="425"/>
      <c r="V87" s="425"/>
      <c r="W87" s="425"/>
      <c r="X87" s="425"/>
      <c r="Y87" s="425"/>
      <c r="Z87" s="425"/>
      <c r="AA87" s="425"/>
      <c r="AB87" s="425"/>
      <c r="AC87" s="425"/>
      <c r="AD87" s="425"/>
      <c r="AE87" s="425"/>
      <c r="AF87" s="425"/>
      <c r="AG87" s="425"/>
      <c r="AH87" s="425"/>
      <c r="AI87" s="425"/>
      <c r="AJ87" s="425"/>
      <c r="AK87" s="425"/>
      <c r="AL87" s="425"/>
      <c r="AM87" s="425"/>
      <c r="AN87" s="425"/>
      <c r="AO87" s="425"/>
      <c r="AP87" s="425"/>
      <c r="AQ87" s="425"/>
      <c r="AR87" s="425"/>
      <c r="AS87" s="425"/>
      <c r="AT87" s="425"/>
      <c r="AU87" s="425"/>
      <c r="AV87" s="425"/>
      <c r="AW87" s="425"/>
      <c r="AX87" s="425"/>
      <c r="AY87" s="425"/>
      <c r="AZ87" s="425"/>
      <c r="BA87" s="425"/>
      <c r="BB87" s="425"/>
      <c r="BC87" s="425"/>
    </row>
    <row r="88" spans="1:55" ht="13.5" customHeight="1" x14ac:dyDescent="0.2">
      <c r="A88" s="425"/>
      <c r="B88" s="425"/>
      <c r="C88" s="425"/>
      <c r="D88" s="425"/>
      <c r="E88" s="425"/>
      <c r="F88" s="425"/>
      <c r="G88" s="425"/>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5"/>
      <c r="AF88" s="425"/>
      <c r="AG88" s="425"/>
      <c r="AH88" s="425"/>
      <c r="AI88" s="425"/>
      <c r="AJ88" s="425"/>
      <c r="AK88" s="425"/>
      <c r="AL88" s="425"/>
      <c r="AM88" s="425"/>
      <c r="AN88" s="425"/>
      <c r="AO88" s="425"/>
      <c r="AP88" s="425"/>
      <c r="AQ88" s="425"/>
      <c r="AR88" s="425"/>
      <c r="AS88" s="425"/>
      <c r="AT88" s="425"/>
      <c r="AU88" s="425"/>
      <c r="AV88" s="425"/>
      <c r="AW88" s="425"/>
      <c r="AX88" s="425"/>
      <c r="AY88" s="425"/>
      <c r="AZ88" s="425"/>
      <c r="BA88" s="425"/>
      <c r="BB88" s="425"/>
      <c r="BC88" s="425"/>
    </row>
    <row r="89" spans="1:55" ht="13.5" customHeight="1" x14ac:dyDescent="0.2">
      <c r="A89" s="420"/>
      <c r="B89" s="420"/>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0"/>
      <c r="AK89" s="420"/>
      <c r="AL89" s="420"/>
      <c r="AM89" s="420"/>
      <c r="AN89" s="420"/>
      <c r="AO89" s="420"/>
      <c r="AP89" s="420"/>
      <c r="AQ89" s="420"/>
      <c r="AR89" s="420"/>
      <c r="AS89" s="420"/>
      <c r="AT89" s="420"/>
      <c r="AU89" s="420"/>
      <c r="AV89" s="420"/>
      <c r="AW89" s="420"/>
      <c r="AX89" s="420"/>
      <c r="AY89" s="421"/>
      <c r="AZ89" s="421"/>
      <c r="BA89" s="421"/>
      <c r="BB89" s="421"/>
      <c r="BC89" s="421"/>
    </row>
    <row r="90" spans="1:55" ht="13.5" customHeight="1" x14ac:dyDescent="0.2">
      <c r="A90" s="434"/>
      <c r="B90" s="434"/>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2"/>
      <c r="AZ90" s="2"/>
      <c r="BA90" s="2"/>
      <c r="BB90" s="2"/>
      <c r="BC90" s="2"/>
    </row>
    <row r="91" spans="1:55" ht="13.5" customHeight="1" x14ac:dyDescent="0.2"/>
    <row r="120" spans="1:1" x14ac:dyDescent="0.2">
      <c r="A120" s="433"/>
    </row>
    <row r="152" spans="1:1" x14ac:dyDescent="0.2">
      <c r="A152" s="433">
        <f>SUM(AO51)</f>
        <v>0</v>
      </c>
    </row>
    <row r="162" spans="1:1" x14ac:dyDescent="0.2">
      <c r="A162" s="435">
        <f>SUM(AO51)</f>
        <v>0</v>
      </c>
    </row>
    <row r="177" spans="1:1" x14ac:dyDescent="0.2">
      <c r="A177" s="435">
        <f>SUM(AO51)</f>
        <v>0</v>
      </c>
    </row>
  </sheetData>
  <sheetProtection algorithmName="SHA-512" hashValue="oa+TLOg0+4/oxAuHZYoVOZQiTpCJKDMcX0JbJ6ufY0+OHyr1B7PFld1aM376yv7FFCtTSehPT8C2DKe01kxNnQ==" saltValue="QNiRueAf1a6KwVqw27pcnQ==" spinCount="100000" sheet="1" objects="1" scenarios="1"/>
  <mergeCells count="311">
    <mergeCell ref="AP45:AS45"/>
    <mergeCell ref="AT45:BC45"/>
    <mergeCell ref="AP44:AS44"/>
    <mergeCell ref="AT44:BC44"/>
    <mergeCell ref="A44:D44"/>
    <mergeCell ref="A45:D45"/>
    <mergeCell ref="E44:O44"/>
    <mergeCell ref="E45:O45"/>
    <mergeCell ref="P44:W44"/>
    <mergeCell ref="P45:W45"/>
    <mergeCell ref="X44:AC44"/>
    <mergeCell ref="X45:AC45"/>
    <mergeCell ref="AD44:AI44"/>
    <mergeCell ref="AD45:AI45"/>
    <mergeCell ref="AJ44:AO44"/>
    <mergeCell ref="AJ45:AO45"/>
    <mergeCell ref="AT42:BC42"/>
    <mergeCell ref="AP43:AS43"/>
    <mergeCell ref="AT43:BC43"/>
    <mergeCell ref="AP42:AS42"/>
    <mergeCell ref="A42:D42"/>
    <mergeCell ref="A43:D43"/>
    <mergeCell ref="E42:O42"/>
    <mergeCell ref="E43:O43"/>
    <mergeCell ref="P42:W42"/>
    <mergeCell ref="P43:W43"/>
    <mergeCell ref="X42:AC42"/>
    <mergeCell ref="X43:AC43"/>
    <mergeCell ref="AD42:AI42"/>
    <mergeCell ref="AP41:AS41"/>
    <mergeCell ref="AT41:BC41"/>
    <mergeCell ref="AP40:AS40"/>
    <mergeCell ref="AT40:BC40"/>
    <mergeCell ref="A40:D40"/>
    <mergeCell ref="A41:D41"/>
    <mergeCell ref="E40:O40"/>
    <mergeCell ref="E41:O41"/>
    <mergeCell ref="P40:W40"/>
    <mergeCell ref="P41:W41"/>
    <mergeCell ref="AJ40:AO40"/>
    <mergeCell ref="AJ41:AO41"/>
    <mergeCell ref="AP39:AS39"/>
    <mergeCell ref="AT39:BC39"/>
    <mergeCell ref="AP38:AS38"/>
    <mergeCell ref="AT38:BC38"/>
    <mergeCell ref="A38:D38"/>
    <mergeCell ref="A39:D39"/>
    <mergeCell ref="E38:O38"/>
    <mergeCell ref="E39:O39"/>
    <mergeCell ref="P38:W38"/>
    <mergeCell ref="P39:W39"/>
    <mergeCell ref="AT34:BC34"/>
    <mergeCell ref="A34:D34"/>
    <mergeCell ref="A35:D35"/>
    <mergeCell ref="E34:O34"/>
    <mergeCell ref="E35:O35"/>
    <mergeCell ref="P34:W34"/>
    <mergeCell ref="P35:W35"/>
    <mergeCell ref="AP37:AS37"/>
    <mergeCell ref="AT37:BC37"/>
    <mergeCell ref="AP36:AS36"/>
    <mergeCell ref="AT36:BC36"/>
    <mergeCell ref="A36:D36"/>
    <mergeCell ref="A37:D37"/>
    <mergeCell ref="E36:O36"/>
    <mergeCell ref="E37:O37"/>
    <mergeCell ref="P36:W36"/>
    <mergeCell ref="P37:W37"/>
    <mergeCell ref="AO51:BB51"/>
    <mergeCell ref="A47:AO47"/>
    <mergeCell ref="AP47:AS47"/>
    <mergeCell ref="AT47:BC47"/>
    <mergeCell ref="AP46:AS46"/>
    <mergeCell ref="AT46:BC46"/>
    <mergeCell ref="AP24:AS24"/>
    <mergeCell ref="AT24:BC24"/>
    <mergeCell ref="AP23:AS23"/>
    <mergeCell ref="AT23:BC23"/>
    <mergeCell ref="AT25:BC25"/>
    <mergeCell ref="AP26:AS26"/>
    <mergeCell ref="AT26:BC26"/>
    <mergeCell ref="AP25:AS25"/>
    <mergeCell ref="AP28:AS28"/>
    <mergeCell ref="AT28:BC28"/>
    <mergeCell ref="AP27:AS27"/>
    <mergeCell ref="AT27:BC27"/>
    <mergeCell ref="AJ28:AO28"/>
    <mergeCell ref="AP30:AS30"/>
    <mergeCell ref="AT30:BC30"/>
    <mergeCell ref="AP29:AS29"/>
    <mergeCell ref="AT29:BC29"/>
    <mergeCell ref="AJ29:AO29"/>
    <mergeCell ref="AT21:BC21"/>
    <mergeCell ref="AP21:AS21"/>
    <mergeCell ref="AP20:AS20"/>
    <mergeCell ref="AT20:BC20"/>
    <mergeCell ref="A20:D20"/>
    <mergeCell ref="A21:D21"/>
    <mergeCell ref="AP22:AS22"/>
    <mergeCell ref="AT22:BC22"/>
    <mergeCell ref="AO50:BC50"/>
    <mergeCell ref="AJ30:AO30"/>
    <mergeCell ref="AP33:AS33"/>
    <mergeCell ref="AT33:BC33"/>
    <mergeCell ref="AT31:BC31"/>
    <mergeCell ref="AP32:AS32"/>
    <mergeCell ref="AT32:BC32"/>
    <mergeCell ref="AP31:AS31"/>
    <mergeCell ref="A31:D31"/>
    <mergeCell ref="A32:D32"/>
    <mergeCell ref="A33:D33"/>
    <mergeCell ref="E33:O33"/>
    <mergeCell ref="P33:W33"/>
    <mergeCell ref="AP35:AS35"/>
    <mergeCell ref="AT35:BC35"/>
    <mergeCell ref="AP34:AS34"/>
    <mergeCell ref="AP17:AS17"/>
    <mergeCell ref="AT17:BC17"/>
    <mergeCell ref="AP16:AS16"/>
    <mergeCell ref="AT16:BC16"/>
    <mergeCell ref="AP19:AS19"/>
    <mergeCell ref="AT19:BC19"/>
    <mergeCell ref="AP18:AS18"/>
    <mergeCell ref="AT18:BC18"/>
    <mergeCell ref="A19:D19"/>
    <mergeCell ref="AD19:AI19"/>
    <mergeCell ref="AP10:AS10"/>
    <mergeCell ref="AT10:BC10"/>
    <mergeCell ref="AP13:AS13"/>
    <mergeCell ref="AT13:BC13"/>
    <mergeCell ref="AT11:BC11"/>
    <mergeCell ref="AP12:AS12"/>
    <mergeCell ref="AT12:BC12"/>
    <mergeCell ref="AP11:AS11"/>
    <mergeCell ref="AP15:AS15"/>
    <mergeCell ref="AT15:BC15"/>
    <mergeCell ref="AP14:AS14"/>
    <mergeCell ref="AT14:BC14"/>
    <mergeCell ref="AJ1:BB1"/>
    <mergeCell ref="AJ2:BB2"/>
    <mergeCell ref="A3:BC3"/>
    <mergeCell ref="AV6:AW6"/>
    <mergeCell ref="AY6:AZ6"/>
    <mergeCell ref="BA6:BC6"/>
    <mergeCell ref="A8:D8"/>
    <mergeCell ref="E8:N8"/>
    <mergeCell ref="AT8:AZ8"/>
    <mergeCell ref="S8:AS8"/>
    <mergeCell ref="A10:D10"/>
    <mergeCell ref="A11:D11"/>
    <mergeCell ref="A12:D12"/>
    <mergeCell ref="A13:D13"/>
    <mergeCell ref="A14:D14"/>
    <mergeCell ref="A15:D15"/>
    <mergeCell ref="A16:D16"/>
    <mergeCell ref="A17:D17"/>
    <mergeCell ref="A18:D18"/>
    <mergeCell ref="E32:O32"/>
    <mergeCell ref="A22:D22"/>
    <mergeCell ref="A23:D23"/>
    <mergeCell ref="A24:D24"/>
    <mergeCell ref="A25:D25"/>
    <mergeCell ref="A26:D26"/>
    <mergeCell ref="A27:D27"/>
    <mergeCell ref="A28:D28"/>
    <mergeCell ref="A29:D29"/>
    <mergeCell ref="A30:D30"/>
    <mergeCell ref="P32:W32"/>
    <mergeCell ref="A46:D46"/>
    <mergeCell ref="E10:O10"/>
    <mergeCell ref="E11:O11"/>
    <mergeCell ref="E12:O12"/>
    <mergeCell ref="E13:O13"/>
    <mergeCell ref="E14:O14"/>
    <mergeCell ref="E15:O15"/>
    <mergeCell ref="E16:O16"/>
    <mergeCell ref="E17:O17"/>
    <mergeCell ref="E18:O18"/>
    <mergeCell ref="E19:O19"/>
    <mergeCell ref="E20:O20"/>
    <mergeCell ref="E21:O21"/>
    <mergeCell ref="E22:O22"/>
    <mergeCell ref="E23:O23"/>
    <mergeCell ref="E24:O24"/>
    <mergeCell ref="E25:O25"/>
    <mergeCell ref="E26:O26"/>
    <mergeCell ref="E27:O27"/>
    <mergeCell ref="E28:O28"/>
    <mergeCell ref="E29:O29"/>
    <mergeCell ref="E30:O30"/>
    <mergeCell ref="E31:O31"/>
    <mergeCell ref="X32:AC32"/>
    <mergeCell ref="E46:O46"/>
    <mergeCell ref="P10:W10"/>
    <mergeCell ref="P11:W11"/>
    <mergeCell ref="P12:W12"/>
    <mergeCell ref="P13:W13"/>
    <mergeCell ref="P14:W14"/>
    <mergeCell ref="P15:W15"/>
    <mergeCell ref="P16:W16"/>
    <mergeCell ref="P17:W17"/>
    <mergeCell ref="P18:W18"/>
    <mergeCell ref="P19:W19"/>
    <mergeCell ref="P20:W20"/>
    <mergeCell ref="P21:W21"/>
    <mergeCell ref="P22:W22"/>
    <mergeCell ref="P23:W23"/>
    <mergeCell ref="P24:W24"/>
    <mergeCell ref="P25:W25"/>
    <mergeCell ref="P26:W26"/>
    <mergeCell ref="P27:W27"/>
    <mergeCell ref="P28:W28"/>
    <mergeCell ref="P29:W29"/>
    <mergeCell ref="P30:W30"/>
    <mergeCell ref="P31:W31"/>
    <mergeCell ref="AD46:AI46"/>
    <mergeCell ref="P46:W46"/>
    <mergeCell ref="X10:AC10"/>
    <mergeCell ref="X11:AC11"/>
    <mergeCell ref="X12:AC12"/>
    <mergeCell ref="X13:AC13"/>
    <mergeCell ref="X14:AC14"/>
    <mergeCell ref="X15:AC15"/>
    <mergeCell ref="X16:AC16"/>
    <mergeCell ref="X17:AC17"/>
    <mergeCell ref="X18:AC18"/>
    <mergeCell ref="X19:AC19"/>
    <mergeCell ref="X20:AC20"/>
    <mergeCell ref="X21:AC21"/>
    <mergeCell ref="X22:AC22"/>
    <mergeCell ref="X23:AC23"/>
    <mergeCell ref="X24:AC24"/>
    <mergeCell ref="X25:AC25"/>
    <mergeCell ref="X26:AC26"/>
    <mergeCell ref="X27:AC27"/>
    <mergeCell ref="X28:AC28"/>
    <mergeCell ref="X29:AC29"/>
    <mergeCell ref="X30:AC30"/>
    <mergeCell ref="X31:AC31"/>
    <mergeCell ref="X46:AC46"/>
    <mergeCell ref="X33:AC33"/>
    <mergeCell ref="X34:AC34"/>
    <mergeCell ref="X35:AC35"/>
    <mergeCell ref="X36:AC36"/>
    <mergeCell ref="X37:AC37"/>
    <mergeCell ref="X38:AC38"/>
    <mergeCell ref="X39:AC39"/>
    <mergeCell ref="X40:AC40"/>
    <mergeCell ref="X41:AC41"/>
    <mergeCell ref="AD10:AI10"/>
    <mergeCell ref="AD11:AI11"/>
    <mergeCell ref="AD12:AI12"/>
    <mergeCell ref="AD13:AI13"/>
    <mergeCell ref="AD14:AI14"/>
    <mergeCell ref="AD15:AI15"/>
    <mergeCell ref="AD16:AI16"/>
    <mergeCell ref="AD17:AI17"/>
    <mergeCell ref="AD18:AI18"/>
    <mergeCell ref="AD20:AI20"/>
    <mergeCell ref="AD21:AI21"/>
    <mergeCell ref="AD22:AI22"/>
    <mergeCell ref="AD23:AI23"/>
    <mergeCell ref="AD24:AI24"/>
    <mergeCell ref="AD25:AI25"/>
    <mergeCell ref="AD26:AI26"/>
    <mergeCell ref="AD27:AI27"/>
    <mergeCell ref="AD28:AI28"/>
    <mergeCell ref="AD29:AI29"/>
    <mergeCell ref="AD30:AI30"/>
    <mergeCell ref="AD31:AI31"/>
    <mergeCell ref="AD32:AI32"/>
    <mergeCell ref="AJ36:AO36"/>
    <mergeCell ref="AJ37:AO37"/>
    <mergeCell ref="AJ38:AO38"/>
    <mergeCell ref="AJ39:AO39"/>
    <mergeCell ref="AD43:AI43"/>
    <mergeCell ref="AD40:AI40"/>
    <mergeCell ref="AD41:AI41"/>
    <mergeCell ref="AJ42:AO42"/>
    <mergeCell ref="AJ43:AO43"/>
    <mergeCell ref="AD33:AI33"/>
    <mergeCell ref="AD34:AI34"/>
    <mergeCell ref="AD35:AI35"/>
    <mergeCell ref="AD36:AI36"/>
    <mergeCell ref="AD37:AI37"/>
    <mergeCell ref="AD38:AI38"/>
    <mergeCell ref="AD39:AI39"/>
    <mergeCell ref="AJ46:AO46"/>
    <mergeCell ref="AJ10:AO10"/>
    <mergeCell ref="AJ11:AO11"/>
    <mergeCell ref="AJ12:AO12"/>
    <mergeCell ref="AJ13:AO13"/>
    <mergeCell ref="AJ14:AO14"/>
    <mergeCell ref="AJ15:AO15"/>
    <mergeCell ref="AJ16:AO16"/>
    <mergeCell ref="AJ17:AO17"/>
    <mergeCell ref="AJ18:AO18"/>
    <mergeCell ref="AJ19:AO19"/>
    <mergeCell ref="AJ20:AO20"/>
    <mergeCell ref="AJ21:AO21"/>
    <mergeCell ref="AJ22:AO22"/>
    <mergeCell ref="AJ23:AO23"/>
    <mergeCell ref="AJ24:AO24"/>
    <mergeCell ref="AJ25:AO25"/>
    <mergeCell ref="AJ26:AO26"/>
    <mergeCell ref="AJ27:AO27"/>
    <mergeCell ref="AJ31:AO31"/>
    <mergeCell ref="AJ32:AO32"/>
    <mergeCell ref="AJ33:AO33"/>
    <mergeCell ref="AJ34:AO34"/>
    <mergeCell ref="AJ35:AO35"/>
  </mergeCells>
  <phoneticPr fontId="58"/>
  <conditionalFormatting sqref="AT8:AZ8">
    <cfRule type="expression" dxfId="10" priority="119">
      <formula>AND(COUNTA($A$11:$D$46)&gt;0,$AT$8="□")</formula>
    </cfRule>
  </conditionalFormatting>
  <dataValidations count="2">
    <dataValidation imeMode="disabled" allowBlank="1" showInputMessage="1" showErrorMessage="1" sqref="AV6:AW6 AY6:AZ6" xr:uid="{2BEDCF27-FC2F-47CC-95CA-A2A168C8AAB0}"/>
    <dataValidation type="list" allowBlank="1" showInputMessage="1" showErrorMessage="1" sqref="AT8:AZ8" xr:uid="{80BE0B82-72F0-4E1C-BBFF-DD83BCD985BB}">
      <formula1>"□,■"</formula1>
    </dataValidation>
  </dataValidations>
  <printOptions horizontalCentered="1"/>
  <pageMargins left="0.19685039370078741" right="0.19685039370078741" top="0.43307086614173229" bottom="0" header="0.11811023622047245" footer="0.11811023622047245"/>
  <pageSetup paperSize="9" scale="43" orientation="portrait" r:id="rId1"/>
  <headerFooter>
    <oddHeader>&amp;RVERSION 1.0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48B28-6DD8-4C7C-AE18-A9EAF6B7035F}">
  <sheetPr codeName="Sheet5">
    <tabColor theme="1"/>
    <pageSetUpPr fitToPage="1"/>
  </sheetPr>
  <dimension ref="A1:AG118"/>
  <sheetViews>
    <sheetView showGridLines="0" showZeros="0" view="pageBreakPreview" zoomScale="60" zoomScaleNormal="100" workbookViewId="0">
      <selection sqref="A1:XFD1048576"/>
    </sheetView>
  </sheetViews>
  <sheetFormatPr defaultColWidth="9" defaultRowHeight="13" x14ac:dyDescent="0.2"/>
  <cols>
    <col min="1" max="1" width="3.08984375" style="239" bestFit="1" customWidth="1"/>
    <col min="2" max="3" width="9.08984375" style="239" customWidth="1"/>
    <col min="4" max="4" width="18.90625" style="239" customWidth="1"/>
    <col min="5" max="5" width="7.90625" style="239" customWidth="1"/>
    <col min="6" max="6" width="7.6328125" style="239" customWidth="1"/>
    <col min="7" max="7" width="3" style="239" bestFit="1" customWidth="1"/>
    <col min="8" max="8" width="7.6328125" style="239" customWidth="1"/>
    <col min="9" max="9" width="2.36328125" style="239" bestFit="1" customWidth="1"/>
    <col min="10" max="10" width="8.6328125" style="239" customWidth="1"/>
    <col min="11" max="11" width="7.08984375" style="239" customWidth="1"/>
    <col min="12" max="12" width="11" style="239" customWidth="1"/>
    <col min="13" max="13" width="7.08984375" style="239" customWidth="1"/>
    <col min="14" max="14" width="10.90625" style="239" customWidth="1"/>
    <col min="15" max="15" width="7.08984375" style="239" customWidth="1"/>
    <col min="16" max="16" width="10.90625" style="239" customWidth="1"/>
    <col min="17" max="17" width="7.08984375" style="239" customWidth="1"/>
    <col min="18" max="18" width="10.90625" style="239" customWidth="1"/>
    <col min="19" max="19" width="7.08984375" style="239" customWidth="1"/>
    <col min="20" max="20" width="10.90625" style="239" customWidth="1"/>
    <col min="21" max="21" width="7.08984375" style="239" customWidth="1"/>
    <col min="22" max="22" width="10.90625" style="239" customWidth="1"/>
    <col min="23" max="23" width="7.08984375" style="239" customWidth="1"/>
    <col min="24" max="24" width="10.90625" style="239" customWidth="1"/>
    <col min="25" max="25" width="7.08984375" style="239" customWidth="1"/>
    <col min="26" max="26" width="10.90625" style="239" customWidth="1"/>
    <col min="27" max="27" width="7.08984375" style="239" customWidth="1"/>
    <col min="28" max="28" width="10.90625" style="239" customWidth="1"/>
    <col min="29" max="29" width="7.08984375" style="239" customWidth="1"/>
    <col min="30" max="30" width="10.90625" style="239" customWidth="1"/>
    <col min="31" max="31" width="2.453125" style="239" customWidth="1"/>
    <col min="32" max="33" width="17.453125" style="239" customWidth="1"/>
    <col min="34" max="63" width="2.6328125" style="239" customWidth="1"/>
    <col min="64" max="16384" width="9" style="239"/>
  </cols>
  <sheetData>
    <row r="1" spans="2:33" ht="18.75" customHeight="1" x14ac:dyDescent="0.2">
      <c r="B1" s="239" t="s">
        <v>134</v>
      </c>
      <c r="AD1" s="240">
        <f>'様式第1｜交付申請書'!$BZ$2</f>
        <v>0</v>
      </c>
      <c r="AE1" s="892" t="str">
        <f>'様式第1｜交付申請書'!$CA$2&amp;""</f>
        <v/>
      </c>
      <c r="AF1" s="892"/>
      <c r="AG1" s="241"/>
    </row>
    <row r="2" spans="2:33" ht="18.75" customHeight="1" x14ac:dyDescent="0.2">
      <c r="AD2" s="240">
        <f>'様式第1｜交付申請書'!$BZ$3</f>
        <v>0</v>
      </c>
      <c r="AE2" s="892" t="str">
        <f>'様式第1｜交付申請書'!$BO$3&amp;""</f>
        <v/>
      </c>
      <c r="AF2" s="892"/>
      <c r="AG2" s="242" t="str">
        <f>IF(OR('様式第1｜交付申請書'!BD15&lt;&gt;"",'様式第1｜交付申請書'!AJ55&lt;&gt;""),'様式第1｜交付申請書'!BD15&amp;RIGHT(TRIM('様式第1｜交付申請書'!N55&amp;'様式第1｜交付申請書'!Y55&amp;'様式第1｜交付申請書'!AJ55),4),"")</f>
        <v/>
      </c>
    </row>
    <row r="3" spans="2:33" ht="20.25" customHeight="1" x14ac:dyDescent="0.2">
      <c r="B3" s="893" t="s">
        <v>45</v>
      </c>
      <c r="C3" s="893"/>
      <c r="D3" s="893"/>
      <c r="E3" s="893"/>
      <c r="F3" s="893"/>
      <c r="G3" s="893"/>
      <c r="H3" s="893"/>
      <c r="I3" s="893"/>
      <c r="J3" s="893"/>
      <c r="K3" s="893"/>
      <c r="L3" s="893"/>
      <c r="M3" s="893"/>
      <c r="N3" s="893"/>
      <c r="O3" s="893"/>
      <c r="P3" s="893"/>
      <c r="Q3" s="893"/>
      <c r="R3" s="893"/>
      <c r="S3" s="893"/>
      <c r="T3" s="893"/>
      <c r="U3" s="893"/>
      <c r="V3" s="893"/>
      <c r="W3" s="893"/>
      <c r="X3" s="893"/>
      <c r="Y3" s="893"/>
      <c r="Z3" s="893"/>
      <c r="AA3" s="893"/>
      <c r="AB3" s="893"/>
      <c r="AC3" s="893"/>
      <c r="AD3" s="893"/>
      <c r="AE3" s="893"/>
      <c r="AF3" s="893"/>
      <c r="AG3" s="893"/>
    </row>
    <row r="4" spans="2:33" s="249" customFormat="1" ht="5.25" customHeight="1" collapsed="1" x14ac:dyDescent="0.25">
      <c r="B4" s="243"/>
      <c r="C4" s="244"/>
      <c r="D4" s="244"/>
      <c r="E4" s="244"/>
      <c r="F4" s="244"/>
      <c r="G4" s="244"/>
      <c r="H4" s="244"/>
      <c r="I4" s="244"/>
      <c r="J4" s="244"/>
      <c r="K4" s="245"/>
      <c r="L4" s="245"/>
      <c r="M4" s="245"/>
      <c r="N4" s="245"/>
      <c r="O4" s="245"/>
      <c r="P4" s="245"/>
      <c r="Q4" s="246"/>
      <c r="R4" s="246"/>
      <c r="S4" s="246"/>
      <c r="T4" s="246"/>
      <c r="U4" s="246"/>
      <c r="V4" s="246"/>
      <c r="W4" s="246"/>
      <c r="X4" s="246"/>
      <c r="Y4" s="246"/>
      <c r="Z4" s="246"/>
      <c r="AA4" s="246"/>
      <c r="AB4" s="246"/>
      <c r="AC4" s="246"/>
      <c r="AD4" s="246"/>
      <c r="AE4" s="247"/>
      <c r="AF4" s="248"/>
      <c r="AG4" s="245"/>
    </row>
    <row r="5" spans="2:33" s="249" customFormat="1" ht="19" collapsed="1" x14ac:dyDescent="0.25">
      <c r="B5" s="250" t="s">
        <v>129</v>
      </c>
      <c r="C5" s="244"/>
      <c r="D5" s="244"/>
      <c r="E5" s="244"/>
      <c r="F5" s="244"/>
      <c r="G5" s="244"/>
      <c r="H5" s="244"/>
      <c r="I5" s="244"/>
      <c r="J5" s="244"/>
      <c r="K5" s="251"/>
      <c r="L5" s="252" t="s">
        <v>125</v>
      </c>
      <c r="M5" s="245"/>
      <c r="N5" s="245"/>
      <c r="O5" s="253"/>
      <c r="P5" s="252" t="s">
        <v>7</v>
      </c>
      <c r="Q5" s="246"/>
      <c r="R5" s="246"/>
      <c r="S5" s="246"/>
      <c r="T5" s="246"/>
      <c r="U5" s="246"/>
      <c r="V5" s="246"/>
      <c r="W5" s="246"/>
      <c r="X5" s="246"/>
      <c r="Y5" s="246"/>
      <c r="Z5" s="246"/>
      <c r="AA5" s="246"/>
      <c r="AB5" s="246"/>
      <c r="AC5" s="246"/>
      <c r="AD5" s="246"/>
      <c r="AE5" s="254"/>
      <c r="AF5" s="248" t="s">
        <v>49</v>
      </c>
      <c r="AG5" s="245"/>
    </row>
    <row r="6" spans="2:33" s="249" customFormat="1" ht="5.25" customHeight="1" collapsed="1" x14ac:dyDescent="0.25">
      <c r="B6" s="243"/>
      <c r="C6" s="244"/>
      <c r="D6" s="244"/>
      <c r="E6" s="244"/>
      <c r="F6" s="244"/>
      <c r="G6" s="244"/>
      <c r="H6" s="244"/>
      <c r="I6" s="244"/>
      <c r="J6" s="244"/>
      <c r="K6" s="245"/>
      <c r="L6" s="245"/>
      <c r="M6" s="245"/>
      <c r="N6" s="245"/>
      <c r="O6" s="245"/>
      <c r="P6" s="245"/>
      <c r="Q6" s="246"/>
      <c r="R6" s="246"/>
      <c r="S6" s="246"/>
      <c r="T6" s="246"/>
      <c r="U6" s="246"/>
      <c r="V6" s="246"/>
      <c r="W6" s="246"/>
      <c r="X6" s="246"/>
      <c r="Y6" s="246"/>
      <c r="Z6" s="246"/>
      <c r="AA6" s="246"/>
      <c r="AB6" s="246"/>
      <c r="AC6" s="246"/>
      <c r="AD6" s="246"/>
      <c r="AE6" s="247"/>
      <c r="AF6" s="248"/>
      <c r="AG6" s="245"/>
    </row>
    <row r="7" spans="2:33" s="249" customFormat="1" ht="23.25" customHeight="1" x14ac:dyDescent="0.2">
      <c r="B7" s="894" t="s">
        <v>9</v>
      </c>
      <c r="C7" s="895"/>
      <c r="D7" s="895"/>
      <c r="E7" s="895"/>
      <c r="F7" s="895"/>
      <c r="G7" s="895"/>
      <c r="H7" s="895"/>
      <c r="I7" s="895"/>
      <c r="J7" s="895"/>
      <c r="K7" s="896"/>
      <c r="L7" s="896"/>
      <c r="M7" s="896"/>
      <c r="N7" s="896"/>
      <c r="O7" s="896"/>
      <c r="P7" s="896"/>
      <c r="Q7" s="896"/>
      <c r="R7" s="896"/>
      <c r="S7" s="896"/>
      <c r="T7" s="896"/>
      <c r="U7" s="896"/>
      <c r="V7" s="896"/>
      <c r="W7" s="896"/>
      <c r="X7" s="896"/>
      <c r="Y7" s="896"/>
      <c r="Z7" s="902"/>
      <c r="AA7" s="896"/>
      <c r="AB7" s="896"/>
      <c r="AC7" s="896"/>
      <c r="AD7" s="896"/>
      <c r="AE7" s="255"/>
      <c r="AF7" s="256" t="s">
        <v>44</v>
      </c>
      <c r="AG7" s="257" t="str">
        <f>IF(K7="","",COUNTA(K7:AD7))</f>
        <v/>
      </c>
    </row>
    <row r="8" spans="2:33" s="249" customFormat="1" ht="23.25" customHeight="1" thickBot="1" x14ac:dyDescent="0.25">
      <c r="B8" s="903" t="s">
        <v>37</v>
      </c>
      <c r="C8" s="904"/>
      <c r="D8" s="904"/>
      <c r="E8" s="904"/>
      <c r="F8" s="904"/>
      <c r="G8" s="904"/>
      <c r="H8" s="904"/>
      <c r="I8" s="904"/>
      <c r="J8" s="904"/>
      <c r="K8" s="905"/>
      <c r="L8" s="905"/>
      <c r="M8" s="905"/>
      <c r="N8" s="905"/>
      <c r="O8" s="905"/>
      <c r="P8" s="905"/>
      <c r="Q8" s="905"/>
      <c r="R8" s="905"/>
      <c r="S8" s="905"/>
      <c r="T8" s="905"/>
      <c r="U8" s="905"/>
      <c r="V8" s="905"/>
      <c r="W8" s="905"/>
      <c r="X8" s="905"/>
      <c r="Y8" s="905"/>
      <c r="Z8" s="908"/>
      <c r="AA8" s="905"/>
      <c r="AB8" s="905"/>
      <c r="AC8" s="905"/>
      <c r="AD8" s="905"/>
      <c r="AE8" s="255"/>
      <c r="AF8" s="256" t="s">
        <v>14</v>
      </c>
      <c r="AG8" s="257" t="str">
        <f>IF(K8="","",SUM(K8:AD8))</f>
        <v/>
      </c>
    </row>
    <row r="9" spans="2:33" s="249" customFormat="1" ht="24" customHeight="1" thickTop="1" x14ac:dyDescent="0.25">
      <c r="B9" s="897" t="s">
        <v>72</v>
      </c>
      <c r="C9" s="897"/>
      <c r="D9" s="897"/>
      <c r="E9" s="897"/>
      <c r="F9" s="897"/>
      <c r="G9" s="897"/>
      <c r="H9" s="897"/>
      <c r="I9" s="897"/>
      <c r="J9" s="897"/>
      <c r="K9" s="898">
        <f>SUM(L72:L73)</f>
        <v>0</v>
      </c>
      <c r="L9" s="899"/>
      <c r="M9" s="898">
        <f>SUM(N72:N73)</f>
        <v>0</v>
      </c>
      <c r="N9" s="899"/>
      <c r="O9" s="898">
        <f>SUM(P72:P73)</f>
        <v>0</v>
      </c>
      <c r="P9" s="899"/>
      <c r="Q9" s="900">
        <f>SUM(R72:R73)</f>
        <v>0</v>
      </c>
      <c r="R9" s="901"/>
      <c r="S9" s="898">
        <f>SUM(T72:T73)</f>
        <v>0</v>
      </c>
      <c r="T9" s="899"/>
      <c r="U9" s="898">
        <f>SUM(V72:V73)</f>
        <v>0</v>
      </c>
      <c r="V9" s="899"/>
      <c r="W9" s="898">
        <f>SUM(X72:X73)</f>
        <v>0</v>
      </c>
      <c r="X9" s="899"/>
      <c r="Y9" s="906">
        <f>SUM(Z72:Z73)</f>
        <v>0</v>
      </c>
      <c r="Z9" s="907"/>
      <c r="AA9" s="899">
        <f>SUM(AB72:AB73)</f>
        <v>0</v>
      </c>
      <c r="AB9" s="899"/>
      <c r="AC9" s="899">
        <f>SUM(AD72:AD73)</f>
        <v>0</v>
      </c>
      <c r="AD9" s="899"/>
      <c r="AE9" s="258"/>
      <c r="AF9" s="248"/>
      <c r="AG9" s="245"/>
    </row>
    <row r="10" spans="2:33" s="249" customFormat="1" ht="24" customHeight="1" x14ac:dyDescent="0.25">
      <c r="B10" s="897" t="s">
        <v>73</v>
      </c>
      <c r="C10" s="897"/>
      <c r="D10" s="897"/>
      <c r="E10" s="897"/>
      <c r="F10" s="897"/>
      <c r="G10" s="897"/>
      <c r="H10" s="897"/>
      <c r="I10" s="897"/>
      <c r="J10" s="897"/>
      <c r="K10" s="898">
        <f>SUM(L117:L118)</f>
        <v>0</v>
      </c>
      <c r="L10" s="899"/>
      <c r="M10" s="898">
        <f>SUM(N117:N118)</f>
        <v>0</v>
      </c>
      <c r="N10" s="899"/>
      <c r="O10" s="898">
        <f>SUM(P117:P118)</f>
        <v>0</v>
      </c>
      <c r="P10" s="899"/>
      <c r="Q10" s="900">
        <f>SUM(R117:R118)</f>
        <v>0</v>
      </c>
      <c r="R10" s="901"/>
      <c r="S10" s="898">
        <f>SUM(T117:T118)</f>
        <v>0</v>
      </c>
      <c r="T10" s="899"/>
      <c r="U10" s="898">
        <f>SUM(V117:V118)</f>
        <v>0</v>
      </c>
      <c r="V10" s="899"/>
      <c r="W10" s="898">
        <f>SUM(X117:X118)</f>
        <v>0</v>
      </c>
      <c r="X10" s="899"/>
      <c r="Y10" s="906">
        <f>SUM(Z117:Z118)</f>
        <v>0</v>
      </c>
      <c r="Z10" s="907"/>
      <c r="AA10" s="899">
        <f>SUM(AB117:AB118)</f>
        <v>0</v>
      </c>
      <c r="AB10" s="899"/>
      <c r="AC10" s="899">
        <f>SUM(AD117:AD118)</f>
        <v>0</v>
      </c>
      <c r="AD10" s="899"/>
      <c r="AE10" s="258"/>
      <c r="AF10" s="248"/>
      <c r="AG10" s="245"/>
    </row>
    <row r="11" spans="2:33" s="249" customFormat="1" ht="24" customHeight="1" x14ac:dyDescent="0.25">
      <c r="B11" s="909" t="s">
        <v>108</v>
      </c>
      <c r="C11" s="909"/>
      <c r="D11" s="909"/>
      <c r="E11" s="909"/>
      <c r="F11" s="909"/>
      <c r="G11" s="909"/>
      <c r="H11" s="909"/>
      <c r="I11" s="909"/>
      <c r="J11" s="909"/>
      <c r="K11" s="898">
        <f>SUM(K9:L10)</f>
        <v>0</v>
      </c>
      <c r="L11" s="899"/>
      <c r="M11" s="898">
        <f>SUM(M9:N10)</f>
        <v>0</v>
      </c>
      <c r="N11" s="899"/>
      <c r="O11" s="898">
        <f>SUM(O9:P10)</f>
        <v>0</v>
      </c>
      <c r="P11" s="899"/>
      <c r="Q11" s="900">
        <f>SUM(Q9:R10)</f>
        <v>0</v>
      </c>
      <c r="R11" s="901"/>
      <c r="S11" s="898">
        <f>SUM(S9:T10)</f>
        <v>0</v>
      </c>
      <c r="T11" s="899"/>
      <c r="U11" s="898">
        <f>SUM(U9:V10)</f>
        <v>0</v>
      </c>
      <c r="V11" s="899"/>
      <c r="W11" s="898">
        <f>SUM(W9:X10)</f>
        <v>0</v>
      </c>
      <c r="X11" s="899"/>
      <c r="Y11" s="906">
        <f>SUM(Y9:Z10)</f>
        <v>0</v>
      </c>
      <c r="Z11" s="907"/>
      <c r="AA11" s="899">
        <f>SUM(AA9:AB10)</f>
        <v>0</v>
      </c>
      <c r="AB11" s="899"/>
      <c r="AC11" s="899">
        <f>SUM(AC9:AD10)</f>
        <v>0</v>
      </c>
      <c r="AD11" s="899"/>
      <c r="AE11" s="258"/>
      <c r="AF11" s="248"/>
      <c r="AG11" s="245"/>
    </row>
    <row r="12" spans="2:33" s="249" customFormat="1" ht="24" customHeight="1" thickBot="1" x14ac:dyDescent="0.3">
      <c r="B12" s="909" t="s">
        <v>128</v>
      </c>
      <c r="C12" s="909"/>
      <c r="D12" s="909"/>
      <c r="E12" s="909"/>
      <c r="F12" s="909"/>
      <c r="G12" s="909"/>
      <c r="H12" s="909"/>
      <c r="I12" s="909"/>
      <c r="J12" s="909"/>
      <c r="K12" s="898">
        <f>ROUNDDOWN(K11/3,0)</f>
        <v>0</v>
      </c>
      <c r="L12" s="899"/>
      <c r="M12" s="898">
        <f>ROUNDDOWN(M11/3,0)</f>
        <v>0</v>
      </c>
      <c r="N12" s="899"/>
      <c r="O12" s="898">
        <f>ROUNDDOWN(O11/3,0)</f>
        <v>0</v>
      </c>
      <c r="P12" s="899"/>
      <c r="Q12" s="900">
        <f>ROUNDDOWN(Q11/3,0)</f>
        <v>0</v>
      </c>
      <c r="R12" s="901"/>
      <c r="S12" s="898">
        <f>ROUNDDOWN(S11/3,0)</f>
        <v>0</v>
      </c>
      <c r="T12" s="899"/>
      <c r="U12" s="898">
        <f>ROUNDDOWN(U11/3,0)</f>
        <v>0</v>
      </c>
      <c r="V12" s="899"/>
      <c r="W12" s="898">
        <f>ROUNDDOWN(W11/3,0)</f>
        <v>0</v>
      </c>
      <c r="X12" s="899"/>
      <c r="Y12" s="906">
        <f>ROUNDDOWN(Y11/3,0)</f>
        <v>0</v>
      </c>
      <c r="Z12" s="907"/>
      <c r="AA12" s="899">
        <f>ROUNDDOWN(AA11/3,0)</f>
        <v>0</v>
      </c>
      <c r="AB12" s="899"/>
      <c r="AC12" s="899">
        <f>ROUNDDOWN(AC11/3,0)</f>
        <v>0</v>
      </c>
      <c r="AD12" s="899"/>
      <c r="AE12" s="258"/>
      <c r="AF12" s="248"/>
      <c r="AG12" s="245"/>
    </row>
    <row r="13" spans="2:33" s="249" customFormat="1" ht="34.5" customHeight="1" thickTop="1" thickBot="1" x14ac:dyDescent="0.3">
      <c r="B13" s="910" t="s">
        <v>109</v>
      </c>
      <c r="C13" s="911"/>
      <c r="D13" s="911"/>
      <c r="E13" s="911"/>
      <c r="F13" s="911"/>
      <c r="G13" s="911"/>
      <c r="H13" s="911"/>
      <c r="I13" s="911"/>
      <c r="J13" s="912"/>
      <c r="K13" s="913">
        <f>MIN(K12,150000)</f>
        <v>0</v>
      </c>
      <c r="L13" s="914"/>
      <c r="M13" s="913">
        <f>MIN(M12,150000)</f>
        <v>0</v>
      </c>
      <c r="N13" s="914"/>
      <c r="O13" s="913">
        <f>MIN(O12,150000)</f>
        <v>0</v>
      </c>
      <c r="P13" s="914"/>
      <c r="Q13" s="915">
        <f>MIN(Q12,150000)</f>
        <v>0</v>
      </c>
      <c r="R13" s="916"/>
      <c r="S13" s="913">
        <f>MIN(S12,150000)</f>
        <v>0</v>
      </c>
      <c r="T13" s="914"/>
      <c r="U13" s="913">
        <f>MIN(U12,150000)</f>
        <v>0</v>
      </c>
      <c r="V13" s="914"/>
      <c r="W13" s="913">
        <f>MIN(W12,150000)</f>
        <v>0</v>
      </c>
      <c r="X13" s="914"/>
      <c r="Y13" s="913">
        <f>MIN(Y12,150000)</f>
        <v>0</v>
      </c>
      <c r="Z13" s="928"/>
      <c r="AA13" s="914">
        <f>MIN(AA12,150000)</f>
        <v>0</v>
      </c>
      <c r="AB13" s="914"/>
      <c r="AC13" s="914">
        <f>MIN(AC12,150000)</f>
        <v>0</v>
      </c>
      <c r="AD13" s="929"/>
      <c r="AE13" s="258"/>
      <c r="AF13" s="924" t="s">
        <v>111</v>
      </c>
      <c r="AG13" s="925"/>
    </row>
    <row r="14" spans="2:33" s="249" customFormat="1" ht="30" customHeight="1" thickTop="1" thickBot="1" x14ac:dyDescent="0.25">
      <c r="B14" s="926" t="s">
        <v>110</v>
      </c>
      <c r="C14" s="897"/>
      <c r="D14" s="897"/>
      <c r="E14" s="897"/>
      <c r="F14" s="897"/>
      <c r="G14" s="897"/>
      <c r="H14" s="897"/>
      <c r="I14" s="897"/>
      <c r="J14" s="897"/>
      <c r="K14" s="898">
        <f>K13*K8</f>
        <v>0</v>
      </c>
      <c r="L14" s="899"/>
      <c r="M14" s="898">
        <f>M13*M8</f>
        <v>0</v>
      </c>
      <c r="N14" s="899"/>
      <c r="O14" s="898">
        <f>O13*O8</f>
        <v>0</v>
      </c>
      <c r="P14" s="899"/>
      <c r="Q14" s="900">
        <f>Q13*Q8</f>
        <v>0</v>
      </c>
      <c r="R14" s="901"/>
      <c r="S14" s="898">
        <f>S13*S8</f>
        <v>0</v>
      </c>
      <c r="T14" s="899"/>
      <c r="U14" s="898">
        <f>U13*U8</f>
        <v>0</v>
      </c>
      <c r="V14" s="899"/>
      <c r="W14" s="898">
        <f>W13*W8</f>
        <v>0</v>
      </c>
      <c r="X14" s="899"/>
      <c r="Y14" s="898">
        <f>Y13*Y8</f>
        <v>0</v>
      </c>
      <c r="Z14" s="927"/>
      <c r="AA14" s="899">
        <f>AA13*AA8</f>
        <v>0</v>
      </c>
      <c r="AB14" s="899"/>
      <c r="AC14" s="899">
        <f>AC13*AC8</f>
        <v>0</v>
      </c>
      <c r="AD14" s="899"/>
      <c r="AE14" s="259"/>
      <c r="AF14" s="917">
        <f>SUM(K14:AD14)</f>
        <v>0</v>
      </c>
      <c r="AG14" s="918"/>
    </row>
    <row r="15" spans="2:33" s="249" customFormat="1" ht="14.25" customHeight="1" x14ac:dyDescent="0.25">
      <c r="B15" s="260"/>
      <c r="C15" s="260"/>
      <c r="D15" s="261"/>
      <c r="E15" s="261"/>
      <c r="F15" s="262"/>
      <c r="G15" s="262"/>
      <c r="H15" s="262"/>
      <c r="I15" s="262"/>
      <c r="J15" s="263"/>
      <c r="K15" s="264"/>
      <c r="L15" s="264"/>
      <c r="M15" s="264"/>
      <c r="N15" s="264"/>
      <c r="O15" s="264"/>
      <c r="P15" s="264"/>
      <c r="Q15" s="264"/>
      <c r="R15" s="264"/>
      <c r="S15" s="264"/>
      <c r="T15" s="264"/>
      <c r="U15" s="264"/>
      <c r="V15" s="264"/>
      <c r="W15" s="264"/>
      <c r="X15" s="264"/>
      <c r="Y15" s="264"/>
      <c r="Z15" s="264"/>
      <c r="AA15" s="264"/>
      <c r="AB15" s="264"/>
      <c r="AC15" s="264"/>
      <c r="AD15" s="264"/>
      <c r="AE15" s="264"/>
      <c r="AF15" s="248"/>
      <c r="AG15" s="248"/>
    </row>
    <row r="16" spans="2:33" ht="23.25" customHeight="1" x14ac:dyDescent="0.25">
      <c r="B16" s="919" t="s">
        <v>0</v>
      </c>
      <c r="C16" s="919"/>
      <c r="D16" s="920" t="s">
        <v>90</v>
      </c>
      <c r="E16" s="921"/>
      <c r="F16" s="921"/>
      <c r="G16" s="921"/>
      <c r="H16" s="921"/>
      <c r="I16" s="921"/>
      <c r="J16" s="922"/>
      <c r="K16" s="265"/>
      <c r="L16" s="245"/>
      <c r="M16" s="245"/>
      <c r="N16" s="245"/>
      <c r="O16" s="245"/>
      <c r="P16" s="245"/>
      <c r="Q16" s="245"/>
      <c r="R16" s="245"/>
      <c r="S16" s="245"/>
      <c r="T16" s="245"/>
      <c r="U16" s="245"/>
      <c r="V16" s="245"/>
      <c r="W16" s="245"/>
      <c r="X16" s="245"/>
      <c r="Y16" s="245"/>
      <c r="Z16" s="245"/>
      <c r="AA16" s="245"/>
      <c r="AB16" s="245"/>
      <c r="AC16" s="245"/>
      <c r="AD16" s="245"/>
      <c r="AE16" s="245"/>
      <c r="AF16" s="248"/>
      <c r="AG16" s="248"/>
    </row>
    <row r="17" spans="1:33" ht="21.75" customHeight="1" x14ac:dyDescent="0.2">
      <c r="B17" s="923" t="str">
        <f>IF(COUNTIF(E19:E43,"err")&gt;0,"グレードと一致しない型番があります。財団掲載型番を確認して下さい。","")</f>
        <v/>
      </c>
      <c r="C17" s="923"/>
      <c r="D17" s="923"/>
      <c r="E17" s="923"/>
      <c r="F17" s="923"/>
      <c r="G17" s="923"/>
      <c r="H17" s="923"/>
      <c r="I17" s="923"/>
      <c r="J17" s="923"/>
      <c r="K17" s="266" t="s">
        <v>13</v>
      </c>
      <c r="L17" s="245"/>
      <c r="M17" s="245"/>
      <c r="N17" s="245"/>
      <c r="O17" s="245"/>
      <c r="P17" s="245"/>
      <c r="Q17" s="245"/>
      <c r="R17" s="245"/>
      <c r="S17" s="245"/>
      <c r="T17" s="245"/>
      <c r="U17" s="245"/>
      <c r="V17" s="245"/>
      <c r="W17" s="245"/>
      <c r="X17" s="245"/>
      <c r="Y17" s="245"/>
      <c r="Z17" s="245"/>
      <c r="AA17" s="245"/>
      <c r="AB17" s="245"/>
      <c r="AC17" s="245"/>
      <c r="AD17" s="245"/>
      <c r="AE17" s="245"/>
      <c r="AF17" s="245"/>
      <c r="AG17" s="245"/>
    </row>
    <row r="18" spans="1:33" s="267" customFormat="1" ht="26.25" customHeight="1" thickBot="1" x14ac:dyDescent="0.25">
      <c r="B18" s="932" t="s">
        <v>1</v>
      </c>
      <c r="C18" s="933"/>
      <c r="D18" s="268" t="s">
        <v>135</v>
      </c>
      <c r="E18" s="269" t="s">
        <v>42</v>
      </c>
      <c r="F18" s="934" t="s">
        <v>16</v>
      </c>
      <c r="G18" s="935"/>
      <c r="H18" s="935"/>
      <c r="I18" s="933"/>
      <c r="J18" s="269" t="s">
        <v>3</v>
      </c>
      <c r="K18" s="270" t="s">
        <v>35</v>
      </c>
      <c r="L18" s="269" t="s">
        <v>5</v>
      </c>
      <c r="M18" s="270" t="s">
        <v>35</v>
      </c>
      <c r="N18" s="269" t="s">
        <v>5</v>
      </c>
      <c r="O18" s="270" t="s">
        <v>35</v>
      </c>
      <c r="P18" s="269" t="s">
        <v>5</v>
      </c>
      <c r="Q18" s="270" t="s">
        <v>35</v>
      </c>
      <c r="R18" s="269" t="s">
        <v>5</v>
      </c>
      <c r="S18" s="270" t="s">
        <v>35</v>
      </c>
      <c r="T18" s="269" t="s">
        <v>5</v>
      </c>
      <c r="U18" s="270" t="s">
        <v>35</v>
      </c>
      <c r="V18" s="269" t="s">
        <v>5</v>
      </c>
      <c r="W18" s="270" t="s">
        <v>35</v>
      </c>
      <c r="X18" s="269" t="s">
        <v>5</v>
      </c>
      <c r="Y18" s="270" t="s">
        <v>35</v>
      </c>
      <c r="Z18" s="269" t="s">
        <v>5</v>
      </c>
      <c r="AA18" s="270" t="s">
        <v>35</v>
      </c>
      <c r="AB18" s="269" t="s">
        <v>5</v>
      </c>
      <c r="AC18" s="270" t="s">
        <v>35</v>
      </c>
      <c r="AD18" s="269" t="s">
        <v>5</v>
      </c>
      <c r="AE18" s="271"/>
      <c r="AF18" s="272" t="s">
        <v>70</v>
      </c>
      <c r="AG18" s="273" t="s">
        <v>47</v>
      </c>
    </row>
    <row r="19" spans="1:33" s="274" customFormat="1" ht="21" customHeight="1" thickTop="1" x14ac:dyDescent="0.2">
      <c r="A19" s="274" t="str">
        <f>IF(D19="","",MAX($A$18:$A18)+1)</f>
        <v/>
      </c>
      <c r="B19" s="936"/>
      <c r="C19" s="937"/>
      <c r="D19" s="275"/>
      <c r="E19" s="276" t="str">
        <f t="shared" ref="E19:E43" si="0">IF(D19="","",IF(AND(LEFT(D19,1)&amp;RIGHT(D19,1)&lt;&gt;"G1",LEFT(D19,1)&amp;RIGHT(D19,1)&lt;&gt;"G2"),"err",LEFT(D19,1)&amp;RIGHT(D19,1)))</f>
        <v/>
      </c>
      <c r="F19" s="277"/>
      <c r="G19" s="278" t="s">
        <v>2</v>
      </c>
      <c r="H19" s="277"/>
      <c r="I19" s="279" t="s">
        <v>4</v>
      </c>
      <c r="J19" s="280" t="str">
        <f>IF(AND(F19&lt;&gt;"",H19&lt;&gt;""),ROUNDDOWN(F19*H19/1000000,2),"")</f>
        <v/>
      </c>
      <c r="K19" s="281"/>
      <c r="L19" s="280">
        <f>IF(AND($J19&lt;&gt;"",K19&lt;&gt;""),$J19*K19,0)</f>
        <v>0</v>
      </c>
      <c r="M19" s="281"/>
      <c r="N19" s="280">
        <f>IF(AND($J19&lt;&gt;"",M19&lt;&gt;""),$J19*M19,0)</f>
        <v>0</v>
      </c>
      <c r="O19" s="281"/>
      <c r="P19" s="280">
        <f>IF(AND($J19&lt;&gt;"",O19&lt;&gt;""),$J19*O19,0)</f>
        <v>0</v>
      </c>
      <c r="Q19" s="281"/>
      <c r="R19" s="280">
        <f>IF(AND($J19&lt;&gt;"",Q19&lt;&gt;""),$J19*Q19,0)</f>
        <v>0</v>
      </c>
      <c r="S19" s="281"/>
      <c r="T19" s="280">
        <f>IF(AND($J19&lt;&gt;"",S19&lt;&gt;""),$J19*S19,0)</f>
        <v>0</v>
      </c>
      <c r="U19" s="281"/>
      <c r="V19" s="280">
        <f>IF(AND($J19&lt;&gt;"",U19&lt;&gt;""),$J19*U19,0)</f>
        <v>0</v>
      </c>
      <c r="W19" s="281"/>
      <c r="X19" s="280">
        <f>IF(AND($J19&lt;&gt;"",W19&lt;&gt;""),$J19*W19,0)</f>
        <v>0</v>
      </c>
      <c r="Y19" s="281"/>
      <c r="Z19" s="280">
        <f>IF(AND($J19&lt;&gt;"",Y19&lt;&gt;""),$J19*Y19,0)</f>
        <v>0</v>
      </c>
      <c r="AA19" s="281"/>
      <c r="AB19" s="280">
        <f t="shared" ref="AB19:AB41" si="1">IF(AND($J19&lt;&gt;"",AA19&lt;&gt;""),$J19*AA19,0)</f>
        <v>0</v>
      </c>
      <c r="AC19" s="281"/>
      <c r="AD19" s="280">
        <f t="shared" ref="AD19:AD41" si="2">IF(AND($J19&lt;&gt;"",AC19&lt;&gt;""),$J19*AC19,0)</f>
        <v>0</v>
      </c>
      <c r="AE19" s="282"/>
      <c r="AF19" s="283">
        <f>SUM(K19*$K$8,M19*$M$8,O19*$O$8,Q19*$Q$8,S19*$S$8,U19*$U$8,W19*$W$8,Y19*$Y$8,AA19*$AA$8,AC19*$AC$8)</f>
        <v>0</v>
      </c>
      <c r="AG19" s="284">
        <f>SUM(L19*$K$8,N19*$M$8,P19*$O$8,R19*$Q$8,T19*$S$8,V19*$U$8,X19*$W$8,Z19*$Y$8,AB19*$AA$8,AD19*$AC$8)</f>
        <v>0</v>
      </c>
    </row>
    <row r="20" spans="1:33" s="274" customFormat="1" ht="21" customHeight="1" x14ac:dyDescent="0.2">
      <c r="A20" s="274" t="str">
        <f>IF(D20="","",MAX($A$18:$A19)+1)</f>
        <v/>
      </c>
      <c r="B20" s="930"/>
      <c r="C20" s="931"/>
      <c r="D20" s="285"/>
      <c r="E20" s="286" t="str">
        <f t="shared" si="0"/>
        <v/>
      </c>
      <c r="F20" s="287"/>
      <c r="G20" s="288" t="s">
        <v>2</v>
      </c>
      <c r="H20" s="287"/>
      <c r="I20" s="289" t="s">
        <v>4</v>
      </c>
      <c r="J20" s="290" t="str">
        <f t="shared" ref="J20:J43" si="3">IF(AND(F20&lt;&gt;"",H20&lt;&gt;""),ROUNDDOWN(F20*H20/1000000,2),"")</f>
        <v/>
      </c>
      <c r="K20" s="291"/>
      <c r="L20" s="290">
        <f t="shared" ref="L20:L43" si="4">IF(AND($J20&lt;&gt;"",K20&lt;&gt;""),$J20*K20,0)</f>
        <v>0</v>
      </c>
      <c r="M20" s="291"/>
      <c r="N20" s="290">
        <f t="shared" ref="N20:N43" si="5">IF(AND($J20&lt;&gt;"",M20&lt;&gt;""),$J20*M20,0)</f>
        <v>0</v>
      </c>
      <c r="O20" s="291"/>
      <c r="P20" s="290">
        <f t="shared" ref="P20:P43" si="6">IF(AND($J20&lt;&gt;"",O20&lt;&gt;""),$J20*O20,0)</f>
        <v>0</v>
      </c>
      <c r="Q20" s="291"/>
      <c r="R20" s="290">
        <f t="shared" ref="R20:R43" si="7">IF(AND($J20&lt;&gt;"",Q20&lt;&gt;""),$J20*Q20,0)</f>
        <v>0</v>
      </c>
      <c r="S20" s="291"/>
      <c r="T20" s="290">
        <f t="shared" ref="T20:T43" si="8">IF(AND($J20&lt;&gt;"",S20&lt;&gt;""),$J20*S20,0)</f>
        <v>0</v>
      </c>
      <c r="U20" s="291"/>
      <c r="V20" s="290">
        <f t="shared" ref="V20:V43" si="9">IF(AND($J20&lt;&gt;"",U20&lt;&gt;""),$J20*U20,0)</f>
        <v>0</v>
      </c>
      <c r="W20" s="291"/>
      <c r="X20" s="290">
        <f t="shared" ref="X20:X43" si="10">IF(AND($J20&lt;&gt;"",W20&lt;&gt;""),$J20*W20,0)</f>
        <v>0</v>
      </c>
      <c r="Y20" s="291"/>
      <c r="Z20" s="290">
        <f t="shared" ref="Z20:Z43" si="11">IF(AND($J20&lt;&gt;"",Y20&lt;&gt;""),$J20*Y20,0)</f>
        <v>0</v>
      </c>
      <c r="AA20" s="291"/>
      <c r="AB20" s="290">
        <f t="shared" si="1"/>
        <v>0</v>
      </c>
      <c r="AC20" s="291"/>
      <c r="AD20" s="290">
        <f t="shared" si="2"/>
        <v>0</v>
      </c>
      <c r="AE20" s="292"/>
      <c r="AF20" s="293">
        <f t="shared" ref="AF20:AG43" si="12">SUM(K20*$K$8,M20*$M$8,O20*$O$8,Q20*$Q$8,S20*$S$8,U20*$U$8,W20*$W$8,Y20*$Y$8,AA20*$AA$8,AC20*$AC$8)</f>
        <v>0</v>
      </c>
      <c r="AG20" s="294">
        <f t="shared" si="12"/>
        <v>0</v>
      </c>
    </row>
    <row r="21" spans="1:33" s="274" customFormat="1" ht="21" customHeight="1" x14ac:dyDescent="0.2">
      <c r="A21" s="274" t="str">
        <f>IF(D21="","",MAX($A$18:$A20)+1)</f>
        <v/>
      </c>
      <c r="B21" s="930"/>
      <c r="C21" s="931"/>
      <c r="D21" s="285"/>
      <c r="E21" s="286" t="str">
        <f t="shared" si="0"/>
        <v/>
      </c>
      <c r="F21" s="287"/>
      <c r="G21" s="288" t="s">
        <v>2</v>
      </c>
      <c r="H21" s="287"/>
      <c r="I21" s="289" t="s">
        <v>4</v>
      </c>
      <c r="J21" s="290" t="str">
        <f t="shared" si="3"/>
        <v/>
      </c>
      <c r="K21" s="291"/>
      <c r="L21" s="290">
        <f t="shared" si="4"/>
        <v>0</v>
      </c>
      <c r="M21" s="291"/>
      <c r="N21" s="290">
        <f t="shared" si="5"/>
        <v>0</v>
      </c>
      <c r="O21" s="291"/>
      <c r="P21" s="290">
        <f t="shared" si="6"/>
        <v>0</v>
      </c>
      <c r="Q21" s="291"/>
      <c r="R21" s="290">
        <f t="shared" si="7"/>
        <v>0</v>
      </c>
      <c r="S21" s="291"/>
      <c r="T21" s="290">
        <f t="shared" si="8"/>
        <v>0</v>
      </c>
      <c r="U21" s="291"/>
      <c r="V21" s="290">
        <f t="shared" si="9"/>
        <v>0</v>
      </c>
      <c r="W21" s="291"/>
      <c r="X21" s="290">
        <f t="shared" si="10"/>
        <v>0</v>
      </c>
      <c r="Y21" s="291"/>
      <c r="Z21" s="290">
        <f t="shared" si="11"/>
        <v>0</v>
      </c>
      <c r="AA21" s="291"/>
      <c r="AB21" s="290">
        <f t="shared" si="1"/>
        <v>0</v>
      </c>
      <c r="AC21" s="291"/>
      <c r="AD21" s="290">
        <f t="shared" si="2"/>
        <v>0</v>
      </c>
      <c r="AE21" s="292"/>
      <c r="AF21" s="293">
        <f t="shared" si="12"/>
        <v>0</v>
      </c>
      <c r="AG21" s="294">
        <f t="shared" si="12"/>
        <v>0</v>
      </c>
    </row>
    <row r="22" spans="1:33" s="274" customFormat="1" ht="21" customHeight="1" x14ac:dyDescent="0.2">
      <c r="A22" s="274" t="str">
        <f>IF(D22="","",MAX($A$18:$A21)+1)</f>
        <v/>
      </c>
      <c r="B22" s="930"/>
      <c r="C22" s="931"/>
      <c r="D22" s="285"/>
      <c r="E22" s="286" t="str">
        <f t="shared" si="0"/>
        <v/>
      </c>
      <c r="F22" s="287"/>
      <c r="G22" s="288" t="s">
        <v>2</v>
      </c>
      <c r="H22" s="287"/>
      <c r="I22" s="289" t="s">
        <v>4</v>
      </c>
      <c r="J22" s="290" t="str">
        <f t="shared" si="3"/>
        <v/>
      </c>
      <c r="K22" s="291"/>
      <c r="L22" s="290">
        <f t="shared" si="4"/>
        <v>0</v>
      </c>
      <c r="M22" s="291"/>
      <c r="N22" s="290">
        <f t="shared" si="5"/>
        <v>0</v>
      </c>
      <c r="O22" s="291"/>
      <c r="P22" s="290">
        <f t="shared" si="6"/>
        <v>0</v>
      </c>
      <c r="Q22" s="291"/>
      <c r="R22" s="290">
        <f t="shared" si="7"/>
        <v>0</v>
      </c>
      <c r="S22" s="291"/>
      <c r="T22" s="290">
        <f t="shared" si="8"/>
        <v>0</v>
      </c>
      <c r="U22" s="291"/>
      <c r="V22" s="290">
        <f t="shared" si="9"/>
        <v>0</v>
      </c>
      <c r="W22" s="291"/>
      <c r="X22" s="290">
        <f t="shared" si="10"/>
        <v>0</v>
      </c>
      <c r="Y22" s="291"/>
      <c r="Z22" s="290">
        <f t="shared" si="11"/>
        <v>0</v>
      </c>
      <c r="AA22" s="291"/>
      <c r="AB22" s="290">
        <f t="shared" si="1"/>
        <v>0</v>
      </c>
      <c r="AC22" s="291"/>
      <c r="AD22" s="290">
        <f t="shared" si="2"/>
        <v>0</v>
      </c>
      <c r="AE22" s="292"/>
      <c r="AF22" s="293">
        <f t="shared" si="12"/>
        <v>0</v>
      </c>
      <c r="AG22" s="294">
        <f t="shared" si="12"/>
        <v>0</v>
      </c>
    </row>
    <row r="23" spans="1:33" s="274" customFormat="1" ht="21" customHeight="1" x14ac:dyDescent="0.2">
      <c r="A23" s="274" t="str">
        <f>IF(D23="","",MAX($A$18:$A22)+1)</f>
        <v/>
      </c>
      <c r="B23" s="930"/>
      <c r="C23" s="931"/>
      <c r="D23" s="285"/>
      <c r="E23" s="286" t="str">
        <f t="shared" si="0"/>
        <v/>
      </c>
      <c r="F23" s="287"/>
      <c r="G23" s="288" t="s">
        <v>2</v>
      </c>
      <c r="H23" s="287"/>
      <c r="I23" s="289" t="s">
        <v>4</v>
      </c>
      <c r="J23" s="290" t="str">
        <f t="shared" si="3"/>
        <v/>
      </c>
      <c r="K23" s="291"/>
      <c r="L23" s="290">
        <f t="shared" si="4"/>
        <v>0</v>
      </c>
      <c r="M23" s="291"/>
      <c r="N23" s="290">
        <f t="shared" si="5"/>
        <v>0</v>
      </c>
      <c r="O23" s="291"/>
      <c r="P23" s="290">
        <f t="shared" si="6"/>
        <v>0</v>
      </c>
      <c r="Q23" s="291"/>
      <c r="R23" s="290">
        <f t="shared" si="7"/>
        <v>0</v>
      </c>
      <c r="S23" s="291"/>
      <c r="T23" s="290">
        <f t="shared" si="8"/>
        <v>0</v>
      </c>
      <c r="U23" s="291"/>
      <c r="V23" s="290">
        <f t="shared" si="9"/>
        <v>0</v>
      </c>
      <c r="W23" s="291"/>
      <c r="X23" s="290">
        <f t="shared" si="10"/>
        <v>0</v>
      </c>
      <c r="Y23" s="291"/>
      <c r="Z23" s="290">
        <f t="shared" si="11"/>
        <v>0</v>
      </c>
      <c r="AA23" s="291"/>
      <c r="AB23" s="290">
        <f t="shared" si="1"/>
        <v>0</v>
      </c>
      <c r="AC23" s="291"/>
      <c r="AD23" s="290">
        <f t="shared" si="2"/>
        <v>0</v>
      </c>
      <c r="AE23" s="292"/>
      <c r="AF23" s="293">
        <f t="shared" si="12"/>
        <v>0</v>
      </c>
      <c r="AG23" s="294">
        <f t="shared" si="12"/>
        <v>0</v>
      </c>
    </row>
    <row r="24" spans="1:33" s="274" customFormat="1" ht="21" customHeight="1" x14ac:dyDescent="0.2">
      <c r="A24" s="274" t="str">
        <f>IF(D24="","",MAX($A$18:$A23)+1)</f>
        <v/>
      </c>
      <c r="B24" s="930"/>
      <c r="C24" s="931"/>
      <c r="D24" s="285"/>
      <c r="E24" s="286" t="str">
        <f t="shared" si="0"/>
        <v/>
      </c>
      <c r="F24" s="287"/>
      <c r="G24" s="288" t="s">
        <v>2</v>
      </c>
      <c r="H24" s="287"/>
      <c r="I24" s="289" t="s">
        <v>4</v>
      </c>
      <c r="J24" s="290" t="str">
        <f t="shared" si="3"/>
        <v/>
      </c>
      <c r="K24" s="291"/>
      <c r="L24" s="290">
        <f t="shared" si="4"/>
        <v>0</v>
      </c>
      <c r="M24" s="291"/>
      <c r="N24" s="290">
        <f t="shared" si="5"/>
        <v>0</v>
      </c>
      <c r="O24" s="291"/>
      <c r="P24" s="290">
        <f t="shared" si="6"/>
        <v>0</v>
      </c>
      <c r="Q24" s="291"/>
      <c r="R24" s="290">
        <f t="shared" si="7"/>
        <v>0</v>
      </c>
      <c r="S24" s="291"/>
      <c r="T24" s="290">
        <f t="shared" si="8"/>
        <v>0</v>
      </c>
      <c r="U24" s="291"/>
      <c r="V24" s="290">
        <f t="shared" si="9"/>
        <v>0</v>
      </c>
      <c r="W24" s="291"/>
      <c r="X24" s="290">
        <f t="shared" si="10"/>
        <v>0</v>
      </c>
      <c r="Y24" s="291"/>
      <c r="Z24" s="290">
        <f t="shared" si="11"/>
        <v>0</v>
      </c>
      <c r="AA24" s="291"/>
      <c r="AB24" s="290">
        <f t="shared" si="1"/>
        <v>0</v>
      </c>
      <c r="AC24" s="291"/>
      <c r="AD24" s="290">
        <f t="shared" si="2"/>
        <v>0</v>
      </c>
      <c r="AE24" s="292"/>
      <c r="AF24" s="293">
        <f t="shared" si="12"/>
        <v>0</v>
      </c>
      <c r="AG24" s="294">
        <f t="shared" si="12"/>
        <v>0</v>
      </c>
    </row>
    <row r="25" spans="1:33" s="274" customFormat="1" ht="21" customHeight="1" x14ac:dyDescent="0.2">
      <c r="A25" s="274" t="str">
        <f>IF(D25="","",MAX($A$18:$A24)+1)</f>
        <v/>
      </c>
      <c r="B25" s="930"/>
      <c r="C25" s="931"/>
      <c r="D25" s="285"/>
      <c r="E25" s="286" t="str">
        <f t="shared" si="0"/>
        <v/>
      </c>
      <c r="F25" s="287"/>
      <c r="G25" s="288" t="s">
        <v>2</v>
      </c>
      <c r="H25" s="287"/>
      <c r="I25" s="289" t="s">
        <v>4</v>
      </c>
      <c r="J25" s="290" t="str">
        <f t="shared" si="3"/>
        <v/>
      </c>
      <c r="K25" s="291"/>
      <c r="L25" s="290">
        <f t="shared" si="4"/>
        <v>0</v>
      </c>
      <c r="M25" s="291"/>
      <c r="N25" s="290">
        <f t="shared" si="5"/>
        <v>0</v>
      </c>
      <c r="O25" s="291"/>
      <c r="P25" s="290">
        <f t="shared" si="6"/>
        <v>0</v>
      </c>
      <c r="Q25" s="291"/>
      <c r="R25" s="290">
        <f t="shared" si="7"/>
        <v>0</v>
      </c>
      <c r="S25" s="291"/>
      <c r="T25" s="290">
        <f t="shared" si="8"/>
        <v>0</v>
      </c>
      <c r="U25" s="291"/>
      <c r="V25" s="290">
        <f t="shared" si="9"/>
        <v>0</v>
      </c>
      <c r="W25" s="291"/>
      <c r="X25" s="290">
        <f t="shared" si="10"/>
        <v>0</v>
      </c>
      <c r="Y25" s="291"/>
      <c r="Z25" s="290">
        <f t="shared" si="11"/>
        <v>0</v>
      </c>
      <c r="AA25" s="291"/>
      <c r="AB25" s="290">
        <f t="shared" si="1"/>
        <v>0</v>
      </c>
      <c r="AC25" s="291"/>
      <c r="AD25" s="290">
        <f t="shared" si="2"/>
        <v>0</v>
      </c>
      <c r="AE25" s="292"/>
      <c r="AF25" s="293">
        <f t="shared" si="12"/>
        <v>0</v>
      </c>
      <c r="AG25" s="294">
        <f t="shared" si="12"/>
        <v>0</v>
      </c>
    </row>
    <row r="26" spans="1:33" s="274" customFormat="1" ht="21" customHeight="1" x14ac:dyDescent="0.2">
      <c r="A26" s="274" t="str">
        <f>IF(D26="","",MAX($A$18:$A25)+1)</f>
        <v/>
      </c>
      <c r="B26" s="930"/>
      <c r="C26" s="931"/>
      <c r="D26" s="285"/>
      <c r="E26" s="286" t="str">
        <f t="shared" si="0"/>
        <v/>
      </c>
      <c r="F26" s="287"/>
      <c r="G26" s="288" t="s">
        <v>2</v>
      </c>
      <c r="H26" s="287"/>
      <c r="I26" s="289" t="s">
        <v>4</v>
      </c>
      <c r="J26" s="290" t="str">
        <f t="shared" si="3"/>
        <v/>
      </c>
      <c r="K26" s="291"/>
      <c r="L26" s="290">
        <f t="shared" si="4"/>
        <v>0</v>
      </c>
      <c r="M26" s="291"/>
      <c r="N26" s="290">
        <f t="shared" si="5"/>
        <v>0</v>
      </c>
      <c r="O26" s="291"/>
      <c r="P26" s="290">
        <f t="shared" si="6"/>
        <v>0</v>
      </c>
      <c r="Q26" s="291"/>
      <c r="R26" s="290">
        <f t="shared" si="7"/>
        <v>0</v>
      </c>
      <c r="S26" s="291"/>
      <c r="T26" s="290">
        <f t="shared" si="8"/>
        <v>0</v>
      </c>
      <c r="U26" s="291"/>
      <c r="V26" s="290">
        <f t="shared" si="9"/>
        <v>0</v>
      </c>
      <c r="W26" s="291"/>
      <c r="X26" s="290">
        <f t="shared" si="10"/>
        <v>0</v>
      </c>
      <c r="Y26" s="291"/>
      <c r="Z26" s="290">
        <f t="shared" si="11"/>
        <v>0</v>
      </c>
      <c r="AA26" s="291"/>
      <c r="AB26" s="290">
        <f t="shared" si="1"/>
        <v>0</v>
      </c>
      <c r="AC26" s="291"/>
      <c r="AD26" s="290">
        <f t="shared" si="2"/>
        <v>0</v>
      </c>
      <c r="AE26" s="292"/>
      <c r="AF26" s="293">
        <f t="shared" si="12"/>
        <v>0</v>
      </c>
      <c r="AG26" s="294">
        <f t="shared" si="12"/>
        <v>0</v>
      </c>
    </row>
    <row r="27" spans="1:33" s="274" customFormat="1" ht="21" customHeight="1" x14ac:dyDescent="0.2">
      <c r="A27" s="274" t="str">
        <f>IF(D27="","",MAX($A$18:$A26)+1)</f>
        <v/>
      </c>
      <c r="B27" s="930"/>
      <c r="C27" s="931"/>
      <c r="D27" s="285"/>
      <c r="E27" s="286" t="str">
        <f t="shared" si="0"/>
        <v/>
      </c>
      <c r="F27" s="287"/>
      <c r="G27" s="288" t="s">
        <v>2</v>
      </c>
      <c r="H27" s="287"/>
      <c r="I27" s="289" t="s">
        <v>4</v>
      </c>
      <c r="J27" s="290" t="str">
        <f t="shared" si="3"/>
        <v/>
      </c>
      <c r="K27" s="291"/>
      <c r="L27" s="290">
        <f t="shared" si="4"/>
        <v>0</v>
      </c>
      <c r="M27" s="291"/>
      <c r="N27" s="290">
        <f t="shared" si="5"/>
        <v>0</v>
      </c>
      <c r="O27" s="291"/>
      <c r="P27" s="290">
        <f t="shared" si="6"/>
        <v>0</v>
      </c>
      <c r="Q27" s="291"/>
      <c r="R27" s="290">
        <f t="shared" si="7"/>
        <v>0</v>
      </c>
      <c r="S27" s="291"/>
      <c r="T27" s="290">
        <f t="shared" si="8"/>
        <v>0</v>
      </c>
      <c r="U27" s="291"/>
      <c r="V27" s="290">
        <f t="shared" si="9"/>
        <v>0</v>
      </c>
      <c r="W27" s="291"/>
      <c r="X27" s="290">
        <f t="shared" si="10"/>
        <v>0</v>
      </c>
      <c r="Y27" s="291"/>
      <c r="Z27" s="290">
        <f t="shared" si="11"/>
        <v>0</v>
      </c>
      <c r="AA27" s="291"/>
      <c r="AB27" s="290">
        <f t="shared" si="1"/>
        <v>0</v>
      </c>
      <c r="AC27" s="291"/>
      <c r="AD27" s="290">
        <f t="shared" si="2"/>
        <v>0</v>
      </c>
      <c r="AE27" s="292"/>
      <c r="AF27" s="293">
        <f t="shared" si="12"/>
        <v>0</v>
      </c>
      <c r="AG27" s="294">
        <f t="shared" si="12"/>
        <v>0</v>
      </c>
    </row>
    <row r="28" spans="1:33" s="274" customFormat="1" ht="21" customHeight="1" x14ac:dyDescent="0.2">
      <c r="A28" s="274" t="str">
        <f>IF(D28="","",MAX($A$18:$A27)+1)</f>
        <v/>
      </c>
      <c r="B28" s="930"/>
      <c r="C28" s="931"/>
      <c r="D28" s="285"/>
      <c r="E28" s="286" t="str">
        <f t="shared" si="0"/>
        <v/>
      </c>
      <c r="F28" s="287"/>
      <c r="G28" s="288" t="s">
        <v>2</v>
      </c>
      <c r="H28" s="287"/>
      <c r="I28" s="289" t="s">
        <v>4</v>
      </c>
      <c r="J28" s="290" t="str">
        <f t="shared" si="3"/>
        <v/>
      </c>
      <c r="K28" s="291"/>
      <c r="L28" s="290">
        <f t="shared" si="4"/>
        <v>0</v>
      </c>
      <c r="M28" s="291"/>
      <c r="N28" s="290">
        <f t="shared" si="5"/>
        <v>0</v>
      </c>
      <c r="O28" s="291"/>
      <c r="P28" s="290">
        <f t="shared" si="6"/>
        <v>0</v>
      </c>
      <c r="Q28" s="291"/>
      <c r="R28" s="290">
        <f t="shared" si="7"/>
        <v>0</v>
      </c>
      <c r="S28" s="291"/>
      <c r="T28" s="290">
        <f t="shared" si="8"/>
        <v>0</v>
      </c>
      <c r="U28" s="291"/>
      <c r="V28" s="290">
        <f t="shared" si="9"/>
        <v>0</v>
      </c>
      <c r="W28" s="291"/>
      <c r="X28" s="290">
        <f t="shared" si="10"/>
        <v>0</v>
      </c>
      <c r="Y28" s="291"/>
      <c r="Z28" s="290">
        <f t="shared" si="11"/>
        <v>0</v>
      </c>
      <c r="AA28" s="291"/>
      <c r="AB28" s="290">
        <f t="shared" si="1"/>
        <v>0</v>
      </c>
      <c r="AC28" s="291"/>
      <c r="AD28" s="290">
        <f t="shared" si="2"/>
        <v>0</v>
      </c>
      <c r="AE28" s="292"/>
      <c r="AF28" s="293">
        <f t="shared" si="12"/>
        <v>0</v>
      </c>
      <c r="AG28" s="294">
        <f t="shared" si="12"/>
        <v>0</v>
      </c>
    </row>
    <row r="29" spans="1:33" s="274" customFormat="1" ht="21" customHeight="1" x14ac:dyDescent="0.2">
      <c r="A29" s="274" t="str">
        <f>IF(D29="","",MAX($A$18:$A28)+1)</f>
        <v/>
      </c>
      <c r="B29" s="930"/>
      <c r="C29" s="931"/>
      <c r="D29" s="285"/>
      <c r="E29" s="286" t="str">
        <f t="shared" si="0"/>
        <v/>
      </c>
      <c r="F29" s="287"/>
      <c r="G29" s="288" t="s">
        <v>2</v>
      </c>
      <c r="H29" s="287"/>
      <c r="I29" s="289" t="s">
        <v>4</v>
      </c>
      <c r="J29" s="290" t="str">
        <f t="shared" si="3"/>
        <v/>
      </c>
      <c r="K29" s="291"/>
      <c r="L29" s="290">
        <f t="shared" si="4"/>
        <v>0</v>
      </c>
      <c r="M29" s="291"/>
      <c r="N29" s="290">
        <f t="shared" si="5"/>
        <v>0</v>
      </c>
      <c r="O29" s="291"/>
      <c r="P29" s="290">
        <f t="shared" si="6"/>
        <v>0</v>
      </c>
      <c r="Q29" s="291"/>
      <c r="R29" s="290">
        <f t="shared" si="7"/>
        <v>0</v>
      </c>
      <c r="S29" s="291"/>
      <c r="T29" s="290">
        <f t="shared" si="8"/>
        <v>0</v>
      </c>
      <c r="U29" s="291"/>
      <c r="V29" s="290">
        <f t="shared" si="9"/>
        <v>0</v>
      </c>
      <c r="W29" s="291"/>
      <c r="X29" s="290">
        <f t="shared" si="10"/>
        <v>0</v>
      </c>
      <c r="Y29" s="291"/>
      <c r="Z29" s="290">
        <f t="shared" si="11"/>
        <v>0</v>
      </c>
      <c r="AA29" s="291"/>
      <c r="AB29" s="290">
        <f t="shared" si="1"/>
        <v>0</v>
      </c>
      <c r="AC29" s="291"/>
      <c r="AD29" s="290">
        <f t="shared" si="2"/>
        <v>0</v>
      </c>
      <c r="AE29" s="292"/>
      <c r="AF29" s="293">
        <f t="shared" si="12"/>
        <v>0</v>
      </c>
      <c r="AG29" s="294">
        <f t="shared" si="12"/>
        <v>0</v>
      </c>
    </row>
    <row r="30" spans="1:33" s="274" customFormat="1" ht="21" customHeight="1" x14ac:dyDescent="0.2">
      <c r="A30" s="274" t="str">
        <f>IF(D30="","",MAX($A$18:$A29)+1)</f>
        <v/>
      </c>
      <c r="B30" s="930"/>
      <c r="C30" s="931"/>
      <c r="D30" s="285"/>
      <c r="E30" s="286" t="str">
        <f t="shared" si="0"/>
        <v/>
      </c>
      <c r="F30" s="287"/>
      <c r="G30" s="288" t="s">
        <v>2</v>
      </c>
      <c r="H30" s="287"/>
      <c r="I30" s="289" t="s">
        <v>4</v>
      </c>
      <c r="J30" s="290" t="str">
        <f t="shared" si="3"/>
        <v/>
      </c>
      <c r="K30" s="291"/>
      <c r="L30" s="290">
        <f t="shared" si="4"/>
        <v>0</v>
      </c>
      <c r="M30" s="291"/>
      <c r="N30" s="290">
        <f t="shared" si="5"/>
        <v>0</v>
      </c>
      <c r="O30" s="291"/>
      <c r="P30" s="290">
        <f t="shared" si="6"/>
        <v>0</v>
      </c>
      <c r="Q30" s="291"/>
      <c r="R30" s="290">
        <f t="shared" si="7"/>
        <v>0</v>
      </c>
      <c r="S30" s="291"/>
      <c r="T30" s="290">
        <f t="shared" si="8"/>
        <v>0</v>
      </c>
      <c r="U30" s="291"/>
      <c r="V30" s="290">
        <f t="shared" si="9"/>
        <v>0</v>
      </c>
      <c r="W30" s="291"/>
      <c r="X30" s="290">
        <f t="shared" si="10"/>
        <v>0</v>
      </c>
      <c r="Y30" s="291"/>
      <c r="Z30" s="290">
        <f t="shared" si="11"/>
        <v>0</v>
      </c>
      <c r="AA30" s="291"/>
      <c r="AB30" s="290">
        <f t="shared" si="1"/>
        <v>0</v>
      </c>
      <c r="AC30" s="291"/>
      <c r="AD30" s="290">
        <f t="shared" si="2"/>
        <v>0</v>
      </c>
      <c r="AE30" s="292"/>
      <c r="AF30" s="293">
        <f t="shared" si="12"/>
        <v>0</v>
      </c>
      <c r="AG30" s="294">
        <f t="shared" si="12"/>
        <v>0</v>
      </c>
    </row>
    <row r="31" spans="1:33" s="274" customFormat="1" ht="21" customHeight="1" x14ac:dyDescent="0.2">
      <c r="A31" s="274" t="str">
        <f>IF(D31="","",MAX($A$18:$A30)+1)</f>
        <v/>
      </c>
      <c r="B31" s="930"/>
      <c r="C31" s="931"/>
      <c r="D31" s="285"/>
      <c r="E31" s="286" t="str">
        <f t="shared" si="0"/>
        <v/>
      </c>
      <c r="F31" s="287"/>
      <c r="G31" s="288" t="s">
        <v>2</v>
      </c>
      <c r="H31" s="287"/>
      <c r="I31" s="289" t="s">
        <v>4</v>
      </c>
      <c r="J31" s="290" t="str">
        <f t="shared" si="3"/>
        <v/>
      </c>
      <c r="K31" s="291"/>
      <c r="L31" s="290">
        <f t="shared" si="4"/>
        <v>0</v>
      </c>
      <c r="M31" s="291"/>
      <c r="N31" s="290">
        <f t="shared" si="5"/>
        <v>0</v>
      </c>
      <c r="O31" s="291"/>
      <c r="P31" s="290">
        <f t="shared" si="6"/>
        <v>0</v>
      </c>
      <c r="Q31" s="291"/>
      <c r="R31" s="290">
        <f t="shared" si="7"/>
        <v>0</v>
      </c>
      <c r="S31" s="291"/>
      <c r="T31" s="290">
        <f t="shared" si="8"/>
        <v>0</v>
      </c>
      <c r="U31" s="291"/>
      <c r="V31" s="290">
        <f t="shared" si="9"/>
        <v>0</v>
      </c>
      <c r="W31" s="291"/>
      <c r="X31" s="290">
        <f t="shared" si="10"/>
        <v>0</v>
      </c>
      <c r="Y31" s="291"/>
      <c r="Z31" s="290">
        <f t="shared" si="11"/>
        <v>0</v>
      </c>
      <c r="AA31" s="291"/>
      <c r="AB31" s="290">
        <f t="shared" si="1"/>
        <v>0</v>
      </c>
      <c r="AC31" s="291"/>
      <c r="AD31" s="290">
        <f t="shared" si="2"/>
        <v>0</v>
      </c>
      <c r="AE31" s="292"/>
      <c r="AF31" s="293">
        <f t="shared" si="12"/>
        <v>0</v>
      </c>
      <c r="AG31" s="294">
        <f t="shared" si="12"/>
        <v>0</v>
      </c>
    </row>
    <row r="32" spans="1:33" s="274" customFormat="1" ht="21" customHeight="1" x14ac:dyDescent="0.2">
      <c r="A32" s="274" t="str">
        <f>IF(D32="","",MAX($A$18:$A31)+1)</f>
        <v/>
      </c>
      <c r="B32" s="930"/>
      <c r="C32" s="931"/>
      <c r="D32" s="285"/>
      <c r="E32" s="286" t="str">
        <f t="shared" si="0"/>
        <v/>
      </c>
      <c r="F32" s="287"/>
      <c r="G32" s="288" t="s">
        <v>2</v>
      </c>
      <c r="H32" s="287"/>
      <c r="I32" s="289" t="s">
        <v>4</v>
      </c>
      <c r="J32" s="290" t="str">
        <f t="shared" si="3"/>
        <v/>
      </c>
      <c r="K32" s="291"/>
      <c r="L32" s="290">
        <f t="shared" si="4"/>
        <v>0</v>
      </c>
      <c r="M32" s="291"/>
      <c r="N32" s="290">
        <f t="shared" si="5"/>
        <v>0</v>
      </c>
      <c r="O32" s="291"/>
      <c r="P32" s="290">
        <f t="shared" si="6"/>
        <v>0</v>
      </c>
      <c r="Q32" s="291"/>
      <c r="R32" s="290">
        <f t="shared" si="7"/>
        <v>0</v>
      </c>
      <c r="S32" s="291"/>
      <c r="T32" s="290">
        <f t="shared" si="8"/>
        <v>0</v>
      </c>
      <c r="U32" s="291"/>
      <c r="V32" s="290">
        <f t="shared" si="9"/>
        <v>0</v>
      </c>
      <c r="W32" s="291"/>
      <c r="X32" s="290">
        <f t="shared" si="10"/>
        <v>0</v>
      </c>
      <c r="Y32" s="291"/>
      <c r="Z32" s="290">
        <f t="shared" si="11"/>
        <v>0</v>
      </c>
      <c r="AA32" s="291"/>
      <c r="AB32" s="290">
        <f t="shared" si="1"/>
        <v>0</v>
      </c>
      <c r="AC32" s="291"/>
      <c r="AD32" s="290">
        <f t="shared" si="2"/>
        <v>0</v>
      </c>
      <c r="AE32" s="292"/>
      <c r="AF32" s="293">
        <f t="shared" si="12"/>
        <v>0</v>
      </c>
      <c r="AG32" s="294">
        <f t="shared" si="12"/>
        <v>0</v>
      </c>
    </row>
    <row r="33" spans="1:33" s="274" customFormat="1" ht="21" customHeight="1" x14ac:dyDescent="0.2">
      <c r="A33" s="274" t="str">
        <f>IF(D33="","",MAX($A$18:$A32)+1)</f>
        <v/>
      </c>
      <c r="B33" s="930"/>
      <c r="C33" s="931"/>
      <c r="D33" s="285"/>
      <c r="E33" s="286" t="str">
        <f t="shared" si="0"/>
        <v/>
      </c>
      <c r="F33" s="287"/>
      <c r="G33" s="288" t="s">
        <v>2</v>
      </c>
      <c r="H33" s="287"/>
      <c r="I33" s="289" t="s">
        <v>4</v>
      </c>
      <c r="J33" s="290" t="str">
        <f t="shared" si="3"/>
        <v/>
      </c>
      <c r="K33" s="291"/>
      <c r="L33" s="290">
        <f t="shared" si="4"/>
        <v>0</v>
      </c>
      <c r="M33" s="291"/>
      <c r="N33" s="290">
        <f t="shared" si="5"/>
        <v>0</v>
      </c>
      <c r="O33" s="291"/>
      <c r="P33" s="290">
        <f t="shared" si="6"/>
        <v>0</v>
      </c>
      <c r="Q33" s="291"/>
      <c r="R33" s="290">
        <f t="shared" si="7"/>
        <v>0</v>
      </c>
      <c r="S33" s="291"/>
      <c r="T33" s="290">
        <f t="shared" si="8"/>
        <v>0</v>
      </c>
      <c r="U33" s="291"/>
      <c r="V33" s="290">
        <f t="shared" si="9"/>
        <v>0</v>
      </c>
      <c r="W33" s="291"/>
      <c r="X33" s="290">
        <f t="shared" si="10"/>
        <v>0</v>
      </c>
      <c r="Y33" s="291"/>
      <c r="Z33" s="290">
        <f t="shared" si="11"/>
        <v>0</v>
      </c>
      <c r="AA33" s="291"/>
      <c r="AB33" s="290">
        <f t="shared" si="1"/>
        <v>0</v>
      </c>
      <c r="AC33" s="291"/>
      <c r="AD33" s="290">
        <f t="shared" si="2"/>
        <v>0</v>
      </c>
      <c r="AE33" s="292"/>
      <c r="AF33" s="293">
        <f t="shared" si="12"/>
        <v>0</v>
      </c>
      <c r="AG33" s="294">
        <f t="shared" si="12"/>
        <v>0</v>
      </c>
    </row>
    <row r="34" spans="1:33" s="274" customFormat="1" ht="21" customHeight="1" x14ac:dyDescent="0.2">
      <c r="A34" s="274" t="str">
        <f>IF(D34="","",MAX($A$18:$A33)+1)</f>
        <v/>
      </c>
      <c r="B34" s="930"/>
      <c r="C34" s="931"/>
      <c r="D34" s="285"/>
      <c r="E34" s="286" t="str">
        <f t="shared" si="0"/>
        <v/>
      </c>
      <c r="F34" s="287"/>
      <c r="G34" s="288" t="s">
        <v>2</v>
      </c>
      <c r="H34" s="287"/>
      <c r="I34" s="289" t="s">
        <v>4</v>
      </c>
      <c r="J34" s="290" t="str">
        <f t="shared" si="3"/>
        <v/>
      </c>
      <c r="K34" s="291"/>
      <c r="L34" s="290">
        <f t="shared" si="4"/>
        <v>0</v>
      </c>
      <c r="M34" s="291"/>
      <c r="N34" s="290">
        <f t="shared" si="5"/>
        <v>0</v>
      </c>
      <c r="O34" s="291"/>
      <c r="P34" s="290">
        <f t="shared" si="6"/>
        <v>0</v>
      </c>
      <c r="Q34" s="291"/>
      <c r="R34" s="290">
        <f t="shared" si="7"/>
        <v>0</v>
      </c>
      <c r="S34" s="291"/>
      <c r="T34" s="290">
        <f t="shared" si="8"/>
        <v>0</v>
      </c>
      <c r="U34" s="291"/>
      <c r="V34" s="290">
        <f t="shared" si="9"/>
        <v>0</v>
      </c>
      <c r="W34" s="291"/>
      <c r="X34" s="290">
        <f t="shared" si="10"/>
        <v>0</v>
      </c>
      <c r="Y34" s="291"/>
      <c r="Z34" s="290">
        <f t="shared" si="11"/>
        <v>0</v>
      </c>
      <c r="AA34" s="291"/>
      <c r="AB34" s="290">
        <f t="shared" si="1"/>
        <v>0</v>
      </c>
      <c r="AC34" s="291"/>
      <c r="AD34" s="290">
        <f t="shared" si="2"/>
        <v>0</v>
      </c>
      <c r="AE34" s="292"/>
      <c r="AF34" s="293">
        <f t="shared" si="12"/>
        <v>0</v>
      </c>
      <c r="AG34" s="294">
        <f t="shared" si="12"/>
        <v>0</v>
      </c>
    </row>
    <row r="35" spans="1:33" s="274" customFormat="1" ht="21" customHeight="1" x14ac:dyDescent="0.2">
      <c r="A35" s="274" t="str">
        <f>IF(D35="","",MAX($A$18:$A34)+1)</f>
        <v/>
      </c>
      <c r="B35" s="930"/>
      <c r="C35" s="931"/>
      <c r="D35" s="285"/>
      <c r="E35" s="286" t="str">
        <f t="shared" si="0"/>
        <v/>
      </c>
      <c r="F35" s="287"/>
      <c r="G35" s="288" t="s">
        <v>2</v>
      </c>
      <c r="H35" s="287"/>
      <c r="I35" s="289" t="s">
        <v>4</v>
      </c>
      <c r="J35" s="290" t="str">
        <f t="shared" si="3"/>
        <v/>
      </c>
      <c r="K35" s="291"/>
      <c r="L35" s="290">
        <f t="shared" si="4"/>
        <v>0</v>
      </c>
      <c r="M35" s="291"/>
      <c r="N35" s="290">
        <f t="shared" si="5"/>
        <v>0</v>
      </c>
      <c r="O35" s="291"/>
      <c r="P35" s="290">
        <f t="shared" si="6"/>
        <v>0</v>
      </c>
      <c r="Q35" s="291"/>
      <c r="R35" s="290">
        <f t="shared" si="7"/>
        <v>0</v>
      </c>
      <c r="S35" s="291"/>
      <c r="T35" s="290">
        <f t="shared" si="8"/>
        <v>0</v>
      </c>
      <c r="U35" s="291"/>
      <c r="V35" s="290">
        <f t="shared" si="9"/>
        <v>0</v>
      </c>
      <c r="W35" s="291"/>
      <c r="X35" s="290">
        <f t="shared" si="10"/>
        <v>0</v>
      </c>
      <c r="Y35" s="291"/>
      <c r="Z35" s="290">
        <f t="shared" si="11"/>
        <v>0</v>
      </c>
      <c r="AA35" s="291"/>
      <c r="AB35" s="290">
        <f t="shared" si="1"/>
        <v>0</v>
      </c>
      <c r="AC35" s="291"/>
      <c r="AD35" s="290">
        <f t="shared" si="2"/>
        <v>0</v>
      </c>
      <c r="AE35" s="292"/>
      <c r="AF35" s="293">
        <f t="shared" si="12"/>
        <v>0</v>
      </c>
      <c r="AG35" s="294">
        <f t="shared" si="12"/>
        <v>0</v>
      </c>
    </row>
    <row r="36" spans="1:33" s="274" customFormat="1" ht="21" customHeight="1" x14ac:dyDescent="0.2">
      <c r="A36" s="274" t="str">
        <f>IF(D36="","",MAX($A$18:$A35)+1)</f>
        <v/>
      </c>
      <c r="B36" s="930"/>
      <c r="C36" s="931"/>
      <c r="D36" s="285"/>
      <c r="E36" s="286" t="str">
        <f t="shared" si="0"/>
        <v/>
      </c>
      <c r="F36" s="287"/>
      <c r="G36" s="288" t="s">
        <v>2</v>
      </c>
      <c r="H36" s="287"/>
      <c r="I36" s="289" t="s">
        <v>4</v>
      </c>
      <c r="J36" s="290" t="str">
        <f t="shared" si="3"/>
        <v/>
      </c>
      <c r="K36" s="291"/>
      <c r="L36" s="290">
        <f t="shared" si="4"/>
        <v>0</v>
      </c>
      <c r="M36" s="291"/>
      <c r="N36" s="290">
        <f t="shared" si="5"/>
        <v>0</v>
      </c>
      <c r="O36" s="291"/>
      <c r="P36" s="290">
        <f t="shared" si="6"/>
        <v>0</v>
      </c>
      <c r="Q36" s="291"/>
      <c r="R36" s="290">
        <f t="shared" si="7"/>
        <v>0</v>
      </c>
      <c r="S36" s="291"/>
      <c r="T36" s="290">
        <f t="shared" si="8"/>
        <v>0</v>
      </c>
      <c r="U36" s="291"/>
      <c r="V36" s="290">
        <f t="shared" si="9"/>
        <v>0</v>
      </c>
      <c r="W36" s="291"/>
      <c r="X36" s="290">
        <f t="shared" si="10"/>
        <v>0</v>
      </c>
      <c r="Y36" s="291"/>
      <c r="Z36" s="290">
        <f t="shared" si="11"/>
        <v>0</v>
      </c>
      <c r="AA36" s="291"/>
      <c r="AB36" s="290">
        <f t="shared" si="1"/>
        <v>0</v>
      </c>
      <c r="AC36" s="291"/>
      <c r="AD36" s="290">
        <f t="shared" si="2"/>
        <v>0</v>
      </c>
      <c r="AE36" s="292"/>
      <c r="AF36" s="293">
        <f t="shared" si="12"/>
        <v>0</v>
      </c>
      <c r="AG36" s="294">
        <f t="shared" si="12"/>
        <v>0</v>
      </c>
    </row>
    <row r="37" spans="1:33" s="274" customFormat="1" ht="21" customHeight="1" x14ac:dyDescent="0.2">
      <c r="A37" s="274" t="str">
        <f>IF(D37="","",MAX($A$18:$A36)+1)</f>
        <v/>
      </c>
      <c r="B37" s="930"/>
      <c r="C37" s="931"/>
      <c r="D37" s="285"/>
      <c r="E37" s="286" t="str">
        <f t="shared" si="0"/>
        <v/>
      </c>
      <c r="F37" s="287"/>
      <c r="G37" s="288" t="s">
        <v>2</v>
      </c>
      <c r="H37" s="287"/>
      <c r="I37" s="289" t="s">
        <v>4</v>
      </c>
      <c r="J37" s="290" t="str">
        <f t="shared" si="3"/>
        <v/>
      </c>
      <c r="K37" s="291"/>
      <c r="L37" s="290">
        <f t="shared" si="4"/>
        <v>0</v>
      </c>
      <c r="M37" s="291"/>
      <c r="N37" s="290">
        <f t="shared" si="5"/>
        <v>0</v>
      </c>
      <c r="O37" s="291"/>
      <c r="P37" s="290">
        <f t="shared" si="6"/>
        <v>0</v>
      </c>
      <c r="Q37" s="291"/>
      <c r="R37" s="290">
        <f t="shared" si="7"/>
        <v>0</v>
      </c>
      <c r="S37" s="291"/>
      <c r="T37" s="290">
        <f t="shared" si="8"/>
        <v>0</v>
      </c>
      <c r="U37" s="291"/>
      <c r="V37" s="290">
        <f t="shared" si="9"/>
        <v>0</v>
      </c>
      <c r="W37" s="291"/>
      <c r="X37" s="290">
        <f t="shared" si="10"/>
        <v>0</v>
      </c>
      <c r="Y37" s="291"/>
      <c r="Z37" s="290">
        <f t="shared" si="11"/>
        <v>0</v>
      </c>
      <c r="AA37" s="291"/>
      <c r="AB37" s="290">
        <f t="shared" si="1"/>
        <v>0</v>
      </c>
      <c r="AC37" s="291"/>
      <c r="AD37" s="290">
        <f t="shared" si="2"/>
        <v>0</v>
      </c>
      <c r="AE37" s="292"/>
      <c r="AF37" s="293">
        <f t="shared" si="12"/>
        <v>0</v>
      </c>
      <c r="AG37" s="294">
        <f t="shared" si="12"/>
        <v>0</v>
      </c>
    </row>
    <row r="38" spans="1:33" s="274" customFormat="1" ht="21" customHeight="1" x14ac:dyDescent="0.2">
      <c r="A38" s="274" t="str">
        <f>IF(D38="","",MAX($A$18:$A37)+1)</f>
        <v/>
      </c>
      <c r="B38" s="930"/>
      <c r="C38" s="931"/>
      <c r="D38" s="285"/>
      <c r="E38" s="286" t="str">
        <f t="shared" si="0"/>
        <v/>
      </c>
      <c r="F38" s="287"/>
      <c r="G38" s="288" t="s">
        <v>2</v>
      </c>
      <c r="H38" s="287"/>
      <c r="I38" s="289" t="s">
        <v>4</v>
      </c>
      <c r="J38" s="290" t="str">
        <f t="shared" si="3"/>
        <v/>
      </c>
      <c r="K38" s="291"/>
      <c r="L38" s="290">
        <f t="shared" si="4"/>
        <v>0</v>
      </c>
      <c r="M38" s="291"/>
      <c r="N38" s="290">
        <f t="shared" si="5"/>
        <v>0</v>
      </c>
      <c r="O38" s="291"/>
      <c r="P38" s="290">
        <f t="shared" si="6"/>
        <v>0</v>
      </c>
      <c r="Q38" s="291"/>
      <c r="R38" s="290">
        <f t="shared" si="7"/>
        <v>0</v>
      </c>
      <c r="S38" s="291"/>
      <c r="T38" s="290">
        <f t="shared" si="8"/>
        <v>0</v>
      </c>
      <c r="U38" s="291"/>
      <c r="V38" s="290">
        <f t="shared" si="9"/>
        <v>0</v>
      </c>
      <c r="W38" s="291"/>
      <c r="X38" s="290">
        <f t="shared" si="10"/>
        <v>0</v>
      </c>
      <c r="Y38" s="291"/>
      <c r="Z38" s="290">
        <f t="shared" si="11"/>
        <v>0</v>
      </c>
      <c r="AA38" s="291"/>
      <c r="AB38" s="290">
        <f t="shared" si="1"/>
        <v>0</v>
      </c>
      <c r="AC38" s="291"/>
      <c r="AD38" s="290">
        <f t="shared" si="2"/>
        <v>0</v>
      </c>
      <c r="AE38" s="292"/>
      <c r="AF38" s="293">
        <f t="shared" si="12"/>
        <v>0</v>
      </c>
      <c r="AG38" s="294">
        <f t="shared" si="12"/>
        <v>0</v>
      </c>
    </row>
    <row r="39" spans="1:33" s="274" customFormat="1" ht="21" customHeight="1" x14ac:dyDescent="0.2">
      <c r="A39" s="274" t="str">
        <f>IF(D39="","",MAX($A$18:$A38)+1)</f>
        <v/>
      </c>
      <c r="B39" s="930"/>
      <c r="C39" s="931"/>
      <c r="D39" s="285"/>
      <c r="E39" s="286" t="str">
        <f t="shared" si="0"/>
        <v/>
      </c>
      <c r="F39" s="287"/>
      <c r="G39" s="288" t="s">
        <v>2</v>
      </c>
      <c r="H39" s="287"/>
      <c r="I39" s="289" t="s">
        <v>4</v>
      </c>
      <c r="J39" s="290" t="str">
        <f t="shared" si="3"/>
        <v/>
      </c>
      <c r="K39" s="291"/>
      <c r="L39" s="290">
        <f t="shared" si="4"/>
        <v>0</v>
      </c>
      <c r="M39" s="291"/>
      <c r="N39" s="290">
        <f t="shared" si="5"/>
        <v>0</v>
      </c>
      <c r="O39" s="291"/>
      <c r="P39" s="290">
        <f t="shared" si="6"/>
        <v>0</v>
      </c>
      <c r="Q39" s="291"/>
      <c r="R39" s="290">
        <f t="shared" si="7"/>
        <v>0</v>
      </c>
      <c r="S39" s="291"/>
      <c r="T39" s="290">
        <f t="shared" si="8"/>
        <v>0</v>
      </c>
      <c r="U39" s="291"/>
      <c r="V39" s="290">
        <f t="shared" si="9"/>
        <v>0</v>
      </c>
      <c r="W39" s="291"/>
      <c r="X39" s="290">
        <f t="shared" si="10"/>
        <v>0</v>
      </c>
      <c r="Y39" s="291"/>
      <c r="Z39" s="290">
        <f t="shared" si="11"/>
        <v>0</v>
      </c>
      <c r="AA39" s="291"/>
      <c r="AB39" s="290">
        <f t="shared" si="1"/>
        <v>0</v>
      </c>
      <c r="AC39" s="291"/>
      <c r="AD39" s="290">
        <f t="shared" si="2"/>
        <v>0</v>
      </c>
      <c r="AE39" s="292"/>
      <c r="AF39" s="293">
        <f t="shared" si="12"/>
        <v>0</v>
      </c>
      <c r="AG39" s="294">
        <f t="shared" si="12"/>
        <v>0</v>
      </c>
    </row>
    <row r="40" spans="1:33" s="274" customFormat="1" ht="21" customHeight="1" x14ac:dyDescent="0.2">
      <c r="A40" s="274" t="str">
        <f>IF(D40="","",MAX($A$18:$A39)+1)</f>
        <v/>
      </c>
      <c r="B40" s="930"/>
      <c r="C40" s="931"/>
      <c r="D40" s="285"/>
      <c r="E40" s="286" t="str">
        <f t="shared" si="0"/>
        <v/>
      </c>
      <c r="F40" s="287"/>
      <c r="G40" s="288" t="s">
        <v>2</v>
      </c>
      <c r="H40" s="287"/>
      <c r="I40" s="289" t="s">
        <v>4</v>
      </c>
      <c r="J40" s="290" t="str">
        <f t="shared" si="3"/>
        <v/>
      </c>
      <c r="K40" s="291"/>
      <c r="L40" s="290">
        <f t="shared" si="4"/>
        <v>0</v>
      </c>
      <c r="M40" s="291"/>
      <c r="N40" s="290">
        <f t="shared" si="5"/>
        <v>0</v>
      </c>
      <c r="O40" s="291"/>
      <c r="P40" s="290">
        <f t="shared" si="6"/>
        <v>0</v>
      </c>
      <c r="Q40" s="291"/>
      <c r="R40" s="290">
        <f t="shared" si="7"/>
        <v>0</v>
      </c>
      <c r="S40" s="291"/>
      <c r="T40" s="290">
        <f t="shared" si="8"/>
        <v>0</v>
      </c>
      <c r="U40" s="291"/>
      <c r="V40" s="290">
        <f t="shared" si="9"/>
        <v>0</v>
      </c>
      <c r="W40" s="291"/>
      <c r="X40" s="290">
        <f t="shared" si="10"/>
        <v>0</v>
      </c>
      <c r="Y40" s="291"/>
      <c r="Z40" s="290">
        <f t="shared" si="11"/>
        <v>0</v>
      </c>
      <c r="AA40" s="291"/>
      <c r="AB40" s="290">
        <f t="shared" si="1"/>
        <v>0</v>
      </c>
      <c r="AC40" s="291"/>
      <c r="AD40" s="290">
        <f t="shared" si="2"/>
        <v>0</v>
      </c>
      <c r="AE40" s="292"/>
      <c r="AF40" s="293">
        <f t="shared" si="12"/>
        <v>0</v>
      </c>
      <c r="AG40" s="294">
        <f t="shared" si="12"/>
        <v>0</v>
      </c>
    </row>
    <row r="41" spans="1:33" s="274" customFormat="1" ht="21" customHeight="1" x14ac:dyDescent="0.2">
      <c r="A41" s="274" t="str">
        <f>IF(D41="","",MAX($A$18:$A40)+1)</f>
        <v/>
      </c>
      <c r="B41" s="930"/>
      <c r="C41" s="931"/>
      <c r="D41" s="285"/>
      <c r="E41" s="286" t="str">
        <f t="shared" si="0"/>
        <v/>
      </c>
      <c r="F41" s="287"/>
      <c r="G41" s="288" t="s">
        <v>2</v>
      </c>
      <c r="H41" s="287"/>
      <c r="I41" s="289" t="s">
        <v>4</v>
      </c>
      <c r="J41" s="290" t="str">
        <f t="shared" si="3"/>
        <v/>
      </c>
      <c r="K41" s="291"/>
      <c r="L41" s="290">
        <f t="shared" si="4"/>
        <v>0</v>
      </c>
      <c r="M41" s="291"/>
      <c r="N41" s="290">
        <f t="shared" si="5"/>
        <v>0</v>
      </c>
      <c r="O41" s="291"/>
      <c r="P41" s="290">
        <f t="shared" si="6"/>
        <v>0</v>
      </c>
      <c r="Q41" s="291"/>
      <c r="R41" s="290">
        <f t="shared" si="7"/>
        <v>0</v>
      </c>
      <c r="S41" s="291"/>
      <c r="T41" s="290">
        <f t="shared" si="8"/>
        <v>0</v>
      </c>
      <c r="U41" s="291"/>
      <c r="V41" s="290">
        <f t="shared" si="9"/>
        <v>0</v>
      </c>
      <c r="W41" s="291"/>
      <c r="X41" s="290">
        <f t="shared" si="10"/>
        <v>0</v>
      </c>
      <c r="Y41" s="291"/>
      <c r="Z41" s="290">
        <f t="shared" si="11"/>
        <v>0</v>
      </c>
      <c r="AA41" s="291"/>
      <c r="AB41" s="290">
        <f t="shared" si="1"/>
        <v>0</v>
      </c>
      <c r="AC41" s="291"/>
      <c r="AD41" s="290">
        <f t="shared" si="2"/>
        <v>0</v>
      </c>
      <c r="AE41" s="292"/>
      <c r="AF41" s="293">
        <f t="shared" si="12"/>
        <v>0</v>
      </c>
      <c r="AG41" s="294">
        <f t="shared" si="12"/>
        <v>0</v>
      </c>
    </row>
    <row r="42" spans="1:33" s="274" customFormat="1" ht="21" customHeight="1" x14ac:dyDescent="0.2">
      <c r="A42" s="274" t="str">
        <f>IF(D42="","",MAX($A$18:$A41)+1)</f>
        <v/>
      </c>
      <c r="B42" s="930"/>
      <c r="C42" s="931"/>
      <c r="D42" s="285"/>
      <c r="E42" s="286" t="str">
        <f t="shared" si="0"/>
        <v/>
      </c>
      <c r="F42" s="287"/>
      <c r="G42" s="288" t="s">
        <v>2</v>
      </c>
      <c r="H42" s="287"/>
      <c r="I42" s="289" t="s">
        <v>4</v>
      </c>
      <c r="J42" s="290" t="str">
        <f t="shared" si="3"/>
        <v/>
      </c>
      <c r="K42" s="291"/>
      <c r="L42" s="290">
        <f t="shared" si="4"/>
        <v>0</v>
      </c>
      <c r="M42" s="291"/>
      <c r="N42" s="290">
        <f t="shared" si="5"/>
        <v>0</v>
      </c>
      <c r="O42" s="291"/>
      <c r="P42" s="290">
        <f t="shared" si="6"/>
        <v>0</v>
      </c>
      <c r="Q42" s="291"/>
      <c r="R42" s="290">
        <f t="shared" si="7"/>
        <v>0</v>
      </c>
      <c r="S42" s="291"/>
      <c r="T42" s="290">
        <f t="shared" si="8"/>
        <v>0</v>
      </c>
      <c r="U42" s="291"/>
      <c r="V42" s="290">
        <f t="shared" si="9"/>
        <v>0</v>
      </c>
      <c r="W42" s="291"/>
      <c r="X42" s="290">
        <f t="shared" si="10"/>
        <v>0</v>
      </c>
      <c r="Y42" s="291"/>
      <c r="Z42" s="290">
        <f t="shared" si="11"/>
        <v>0</v>
      </c>
      <c r="AA42" s="291"/>
      <c r="AB42" s="290">
        <f>IF(AND($J42&lt;&gt;"",AA42&lt;&gt;""),$J42*AA42,0)</f>
        <v>0</v>
      </c>
      <c r="AC42" s="291"/>
      <c r="AD42" s="290">
        <f>IF(AND($J42&lt;&gt;"",AC42&lt;&gt;""),$J42*AC42,0)</f>
        <v>0</v>
      </c>
      <c r="AE42" s="292"/>
      <c r="AF42" s="293">
        <f t="shared" si="12"/>
        <v>0</v>
      </c>
      <c r="AG42" s="294">
        <f t="shared" si="12"/>
        <v>0</v>
      </c>
    </row>
    <row r="43" spans="1:33" s="274" customFormat="1" ht="21" customHeight="1" thickBot="1" x14ac:dyDescent="0.25">
      <c r="A43" s="274" t="str">
        <f>IF(D43="","",MAX($A$18:$A42)+1)</f>
        <v/>
      </c>
      <c r="B43" s="942"/>
      <c r="C43" s="943"/>
      <c r="D43" s="295"/>
      <c r="E43" s="296" t="str">
        <f t="shared" si="0"/>
        <v/>
      </c>
      <c r="F43" s="297"/>
      <c r="G43" s="298" t="s">
        <v>2</v>
      </c>
      <c r="H43" s="297"/>
      <c r="I43" s="299" t="s">
        <v>4</v>
      </c>
      <c r="J43" s="300" t="str">
        <f t="shared" si="3"/>
        <v/>
      </c>
      <c r="K43" s="301"/>
      <c r="L43" s="300">
        <f t="shared" si="4"/>
        <v>0</v>
      </c>
      <c r="M43" s="301"/>
      <c r="N43" s="300">
        <f t="shared" si="5"/>
        <v>0</v>
      </c>
      <c r="O43" s="301"/>
      <c r="P43" s="300">
        <f t="shared" si="6"/>
        <v>0</v>
      </c>
      <c r="Q43" s="301"/>
      <c r="R43" s="300">
        <f t="shared" si="7"/>
        <v>0</v>
      </c>
      <c r="S43" s="301"/>
      <c r="T43" s="300">
        <f t="shared" si="8"/>
        <v>0</v>
      </c>
      <c r="U43" s="301"/>
      <c r="V43" s="300">
        <f t="shared" si="9"/>
        <v>0</v>
      </c>
      <c r="W43" s="301"/>
      <c r="X43" s="300">
        <f t="shared" si="10"/>
        <v>0</v>
      </c>
      <c r="Y43" s="301"/>
      <c r="Z43" s="300">
        <f t="shared" si="11"/>
        <v>0</v>
      </c>
      <c r="AA43" s="301"/>
      <c r="AB43" s="300">
        <f>IF(AND($J43&lt;&gt;"",AA43&lt;&gt;""),$J43*AA43,0)</f>
        <v>0</v>
      </c>
      <c r="AC43" s="301"/>
      <c r="AD43" s="300">
        <f>IF(AND($J43&lt;&gt;"",AC43&lt;&gt;""),$J43*AC43,0)</f>
        <v>0</v>
      </c>
      <c r="AE43" s="292"/>
      <c r="AF43" s="302">
        <f t="shared" si="12"/>
        <v>0</v>
      </c>
      <c r="AG43" s="303">
        <f t="shared" si="12"/>
        <v>0</v>
      </c>
    </row>
    <row r="44" spans="1:33" s="249" customFormat="1" ht="21" customHeight="1" thickTop="1" x14ac:dyDescent="0.2">
      <c r="B44" s="938" t="s">
        <v>6</v>
      </c>
      <c r="C44" s="938"/>
      <c r="D44" s="938"/>
      <c r="E44" s="938"/>
      <c r="F44" s="938"/>
      <c r="G44" s="938"/>
      <c r="H44" s="938"/>
      <c r="I44" s="938"/>
      <c r="J44" s="938"/>
      <c r="K44" s="304">
        <f t="shared" ref="K44:AD44" si="13">SUM(K19:K43)</f>
        <v>0</v>
      </c>
      <c r="L44" s="305">
        <f t="shared" si="13"/>
        <v>0</v>
      </c>
      <c r="M44" s="304">
        <f t="shared" si="13"/>
        <v>0</v>
      </c>
      <c r="N44" s="305">
        <f t="shared" si="13"/>
        <v>0</v>
      </c>
      <c r="O44" s="304">
        <f t="shared" si="13"/>
        <v>0</v>
      </c>
      <c r="P44" s="305">
        <f t="shared" si="13"/>
        <v>0</v>
      </c>
      <c r="Q44" s="304">
        <f t="shared" si="13"/>
        <v>0</v>
      </c>
      <c r="R44" s="305">
        <f t="shared" si="13"/>
        <v>0</v>
      </c>
      <c r="S44" s="304">
        <f t="shared" si="13"/>
        <v>0</v>
      </c>
      <c r="T44" s="305">
        <f t="shared" si="13"/>
        <v>0</v>
      </c>
      <c r="U44" s="304">
        <f t="shared" si="13"/>
        <v>0</v>
      </c>
      <c r="V44" s="305">
        <f t="shared" si="13"/>
        <v>0</v>
      </c>
      <c r="W44" s="304">
        <f t="shared" si="13"/>
        <v>0</v>
      </c>
      <c r="X44" s="305">
        <f t="shared" si="13"/>
        <v>0</v>
      </c>
      <c r="Y44" s="304">
        <f t="shared" si="13"/>
        <v>0</v>
      </c>
      <c r="Z44" s="305">
        <f t="shared" si="13"/>
        <v>0</v>
      </c>
      <c r="AA44" s="304">
        <f t="shared" si="13"/>
        <v>0</v>
      </c>
      <c r="AB44" s="305">
        <f t="shared" si="13"/>
        <v>0</v>
      </c>
      <c r="AC44" s="304">
        <f t="shared" si="13"/>
        <v>0</v>
      </c>
      <c r="AD44" s="305">
        <f t="shared" si="13"/>
        <v>0</v>
      </c>
      <c r="AE44" s="282"/>
      <c r="AF44" s="304">
        <f>SUM(AF19:AF43)</f>
        <v>0</v>
      </c>
      <c r="AG44" s="306">
        <f>SUM(AG19:AG43)</f>
        <v>0</v>
      </c>
    </row>
    <row r="45" spans="1:33" s="249" customFormat="1" ht="15" customHeight="1" x14ac:dyDescent="0.2">
      <c r="B45" s="307"/>
      <c r="C45" s="307"/>
      <c r="D45" s="307"/>
      <c r="E45" s="307"/>
      <c r="F45" s="307"/>
      <c r="G45" s="307"/>
      <c r="H45" s="307"/>
      <c r="I45" s="307"/>
      <c r="J45" s="307"/>
      <c r="K45" s="245"/>
      <c r="L45" s="308"/>
      <c r="M45" s="245"/>
      <c r="N45" s="308"/>
      <c r="O45" s="245"/>
      <c r="P45" s="308"/>
      <c r="Q45" s="245"/>
      <c r="R45" s="308"/>
      <c r="S45" s="245"/>
      <c r="T45" s="308"/>
      <c r="U45" s="245"/>
      <c r="V45" s="308"/>
      <c r="W45" s="245"/>
      <c r="X45" s="308"/>
      <c r="Y45" s="245"/>
      <c r="Z45" s="308"/>
      <c r="AA45" s="245"/>
      <c r="AB45" s="308"/>
      <c r="AC45" s="245"/>
      <c r="AD45" s="308"/>
      <c r="AE45" s="309"/>
      <c r="AF45" s="245"/>
      <c r="AG45" s="308"/>
    </row>
    <row r="46" spans="1:33" ht="23.25" customHeight="1" x14ac:dyDescent="0.25">
      <c r="B46" s="919" t="s">
        <v>0</v>
      </c>
      <c r="C46" s="919"/>
      <c r="D46" s="920" t="s">
        <v>91</v>
      </c>
      <c r="E46" s="921"/>
      <c r="F46" s="921"/>
      <c r="G46" s="921"/>
      <c r="H46" s="921"/>
      <c r="I46" s="921"/>
      <c r="J46" s="922"/>
      <c r="K46" s="248"/>
      <c r="L46" s="245"/>
      <c r="M46" s="245"/>
      <c r="N46" s="245"/>
      <c r="O46" s="245"/>
      <c r="P46" s="245"/>
      <c r="Q46" s="245"/>
      <c r="R46" s="245"/>
      <c r="S46" s="245"/>
      <c r="T46" s="245"/>
      <c r="U46" s="245"/>
      <c r="V46" s="245"/>
      <c r="W46" s="245"/>
      <c r="X46" s="245"/>
      <c r="Y46" s="245"/>
      <c r="Z46" s="245"/>
      <c r="AA46" s="245"/>
      <c r="AB46" s="245"/>
      <c r="AC46" s="245"/>
      <c r="AD46" s="245"/>
      <c r="AE46" s="245"/>
      <c r="AF46" s="245"/>
      <c r="AG46" s="245"/>
    </row>
    <row r="47" spans="1:33" ht="21.75" customHeight="1" x14ac:dyDescent="0.2">
      <c r="B47" s="923" t="str">
        <f>IF(COUNTIF(E49:E68,"err")&gt;0,"グレードと一致しない型番があります。財団掲載型番を確認して下さい。","")</f>
        <v/>
      </c>
      <c r="C47" s="923"/>
      <c r="D47" s="923"/>
      <c r="E47" s="923"/>
      <c r="F47" s="923"/>
      <c r="G47" s="923"/>
      <c r="H47" s="923"/>
      <c r="I47" s="923"/>
      <c r="J47" s="923"/>
      <c r="K47" s="266" t="s">
        <v>13</v>
      </c>
      <c r="L47" s="245"/>
      <c r="M47" s="245"/>
      <c r="N47" s="245"/>
      <c r="O47" s="245"/>
      <c r="P47" s="245"/>
      <c r="Q47" s="245"/>
      <c r="R47" s="245"/>
      <c r="S47" s="245"/>
      <c r="T47" s="245"/>
      <c r="U47" s="245"/>
      <c r="V47" s="245"/>
      <c r="W47" s="245"/>
      <c r="X47" s="245"/>
      <c r="Y47" s="245"/>
      <c r="Z47" s="245"/>
      <c r="AA47" s="245"/>
      <c r="AB47" s="245"/>
      <c r="AC47" s="245"/>
      <c r="AD47" s="245"/>
      <c r="AE47" s="245"/>
      <c r="AF47" s="245"/>
      <c r="AG47" s="245"/>
    </row>
    <row r="48" spans="1:33" s="267" customFormat="1" ht="26.25" customHeight="1" thickBot="1" x14ac:dyDescent="0.25">
      <c r="B48" s="310" t="s">
        <v>1</v>
      </c>
      <c r="C48" s="311" t="s">
        <v>93</v>
      </c>
      <c r="D48" s="268" t="s">
        <v>135</v>
      </c>
      <c r="E48" s="269" t="s">
        <v>42</v>
      </c>
      <c r="F48" s="935" t="s">
        <v>15</v>
      </c>
      <c r="G48" s="935"/>
      <c r="H48" s="935"/>
      <c r="I48" s="933"/>
      <c r="J48" s="269" t="s">
        <v>3</v>
      </c>
      <c r="K48" s="270" t="s">
        <v>36</v>
      </c>
      <c r="L48" s="269" t="s">
        <v>5</v>
      </c>
      <c r="M48" s="270" t="s">
        <v>36</v>
      </c>
      <c r="N48" s="269" t="s">
        <v>5</v>
      </c>
      <c r="O48" s="270" t="s">
        <v>36</v>
      </c>
      <c r="P48" s="269" t="s">
        <v>5</v>
      </c>
      <c r="Q48" s="270" t="s">
        <v>36</v>
      </c>
      <c r="R48" s="269" t="s">
        <v>5</v>
      </c>
      <c r="S48" s="270" t="s">
        <v>36</v>
      </c>
      <c r="T48" s="269" t="s">
        <v>5</v>
      </c>
      <c r="U48" s="270" t="s">
        <v>36</v>
      </c>
      <c r="V48" s="269" t="s">
        <v>5</v>
      </c>
      <c r="W48" s="270" t="s">
        <v>36</v>
      </c>
      <c r="X48" s="269" t="s">
        <v>5</v>
      </c>
      <c r="Y48" s="270" t="s">
        <v>36</v>
      </c>
      <c r="Z48" s="269" t="s">
        <v>5</v>
      </c>
      <c r="AA48" s="270" t="s">
        <v>36</v>
      </c>
      <c r="AB48" s="269" t="s">
        <v>5</v>
      </c>
      <c r="AC48" s="270" t="s">
        <v>36</v>
      </c>
      <c r="AD48" s="269" t="s">
        <v>5</v>
      </c>
      <c r="AE48" s="271"/>
      <c r="AF48" s="272" t="s">
        <v>48</v>
      </c>
      <c r="AG48" s="273" t="s">
        <v>47</v>
      </c>
    </row>
    <row r="49" spans="1:33" s="274" customFormat="1" ht="21" customHeight="1" thickTop="1" x14ac:dyDescent="0.2">
      <c r="A49" s="274" t="str">
        <f>IF(D49="","",MAX($A$48:$A48)+1)</f>
        <v/>
      </c>
      <c r="B49" s="312"/>
      <c r="C49" s="313"/>
      <c r="D49" s="275"/>
      <c r="E49" s="314" t="str">
        <f t="shared" ref="E49:E68" si="14">IF(D49="","",IF(AND(LEFT(D49,1)&amp;RIGHT(D49,1)&lt;&gt;"G1",LEFT(D49,1)&amp;RIGHT(D49,1)&lt;&gt;"G2"),"err",LEFT(D49,1)&amp;RIGHT(D49,1)))</f>
        <v/>
      </c>
      <c r="F49" s="277"/>
      <c r="G49" s="278" t="s">
        <v>2</v>
      </c>
      <c r="H49" s="277"/>
      <c r="I49" s="279" t="s">
        <v>4</v>
      </c>
      <c r="J49" s="280" t="str">
        <f>IF(AND(F49&lt;&gt;"",H49&lt;&gt;""),ROUNDDOWN(F49*H49/1000000,2),"")</f>
        <v/>
      </c>
      <c r="K49" s="315"/>
      <c r="L49" s="316">
        <f>IF(AND($J49&lt;&gt;"",K49&lt;&gt;""),$J49*K49,0)</f>
        <v>0</v>
      </c>
      <c r="M49" s="315"/>
      <c r="N49" s="316">
        <f>IF(AND($J49&lt;&gt;"",M49&lt;&gt;""),$J49*M49,0)</f>
        <v>0</v>
      </c>
      <c r="O49" s="315"/>
      <c r="P49" s="316">
        <f>IF(AND($J49&lt;&gt;"",O49&lt;&gt;""),$J49*O49,0)</f>
        <v>0</v>
      </c>
      <c r="Q49" s="315"/>
      <c r="R49" s="316">
        <f>IF(AND($J49&lt;&gt;"",Q49&lt;&gt;""),$J49*Q49,0)</f>
        <v>0</v>
      </c>
      <c r="S49" s="315"/>
      <c r="T49" s="316">
        <f>IF(AND($J49&lt;&gt;"",S49&lt;&gt;""),$J49*S49,0)</f>
        <v>0</v>
      </c>
      <c r="U49" s="315"/>
      <c r="V49" s="316">
        <f>IF(AND($J49&lt;&gt;"",U49&lt;&gt;""),$J49*U49,0)</f>
        <v>0</v>
      </c>
      <c r="W49" s="315"/>
      <c r="X49" s="316">
        <f>IF(AND($J49&lt;&gt;"",W49&lt;&gt;""),$J49*W49,0)</f>
        <v>0</v>
      </c>
      <c r="Y49" s="315"/>
      <c r="Z49" s="316">
        <f>IF(AND($J49&lt;&gt;"",Y49&lt;&gt;""),$J49*Y49,0)</f>
        <v>0</v>
      </c>
      <c r="AA49" s="315"/>
      <c r="AB49" s="316">
        <f t="shared" ref="AB49:AB68" si="15">IF(AND($J49&lt;&gt;"",AA49&lt;&gt;""),$J49*AA49,0)</f>
        <v>0</v>
      </c>
      <c r="AC49" s="315"/>
      <c r="AD49" s="316">
        <f t="shared" ref="AD49:AD68" si="16">IF(AND($J49&lt;&gt;"",AC49&lt;&gt;""),$J49*AC49,0)</f>
        <v>0</v>
      </c>
      <c r="AE49" s="282"/>
      <c r="AF49" s="317">
        <f>SUM(K49*$K$8,M49*$M$8,O49*$O$8,Q49*$Q$8,S49*$S$8,U49*$U$8,W49*$W$8,Y49*$Y$8,AA49*$AA$8,AC49*$AC$8)</f>
        <v>0</v>
      </c>
      <c r="AG49" s="318">
        <f>SUM(L49*$K$8,N49*$M$8,P49*$O$8,R49*$Q$8,T49*$S$8,V49*$U$8,X49*$W$8,Z49*$Y$8,AB49*$AA$8,AD49*$AC$8,)</f>
        <v>0</v>
      </c>
    </row>
    <row r="50" spans="1:33" s="274" customFormat="1" ht="21" customHeight="1" x14ac:dyDescent="0.2">
      <c r="A50" s="274" t="str">
        <f>IF(D50="","",MAX($A$48:$A49)+1)</f>
        <v/>
      </c>
      <c r="B50" s="319"/>
      <c r="C50" s="320"/>
      <c r="D50" s="285"/>
      <c r="E50" s="321" t="str">
        <f t="shared" si="14"/>
        <v/>
      </c>
      <c r="F50" s="287"/>
      <c r="G50" s="288" t="s">
        <v>2</v>
      </c>
      <c r="H50" s="287"/>
      <c r="I50" s="289" t="s">
        <v>4</v>
      </c>
      <c r="J50" s="290" t="str">
        <f t="shared" ref="J50:J65" si="17">IF(AND(F50&lt;&gt;"",H50&lt;&gt;""),ROUNDDOWN(F50*H50/1000000,2),"")</f>
        <v/>
      </c>
      <c r="K50" s="322"/>
      <c r="L50" s="323">
        <f t="shared" ref="L50:L68" si="18">IF(AND($J50&lt;&gt;"",K50&lt;&gt;""),$J50*K50,0)</f>
        <v>0</v>
      </c>
      <c r="M50" s="322"/>
      <c r="N50" s="323">
        <f t="shared" ref="N50:N68" si="19">IF(AND($J50&lt;&gt;"",M50&lt;&gt;""),$J50*M50,0)</f>
        <v>0</v>
      </c>
      <c r="O50" s="322"/>
      <c r="P50" s="323">
        <f t="shared" ref="P50:P68" si="20">IF(AND($J50&lt;&gt;"",O50&lt;&gt;""),$J50*O50,0)</f>
        <v>0</v>
      </c>
      <c r="Q50" s="322"/>
      <c r="R50" s="323">
        <f t="shared" ref="R50:R68" si="21">IF(AND($J50&lt;&gt;"",Q50&lt;&gt;""),$J50*Q50,0)</f>
        <v>0</v>
      </c>
      <c r="S50" s="322"/>
      <c r="T50" s="323">
        <f t="shared" ref="T50:T68" si="22">IF(AND($J50&lt;&gt;"",S50&lt;&gt;""),$J50*S50,0)</f>
        <v>0</v>
      </c>
      <c r="U50" s="322"/>
      <c r="V50" s="323">
        <f t="shared" ref="V50:V68" si="23">IF(AND($J50&lt;&gt;"",U50&lt;&gt;""),$J50*U50,0)</f>
        <v>0</v>
      </c>
      <c r="W50" s="322"/>
      <c r="X50" s="323">
        <f t="shared" ref="X50:X68" si="24">IF(AND($J50&lt;&gt;"",W50&lt;&gt;""),$J50*W50,0)</f>
        <v>0</v>
      </c>
      <c r="Y50" s="322"/>
      <c r="Z50" s="323">
        <f t="shared" ref="Z50:Z68" si="25">IF(AND($J50&lt;&gt;"",Y50&lt;&gt;""),$J50*Y50,0)</f>
        <v>0</v>
      </c>
      <c r="AA50" s="322"/>
      <c r="AB50" s="323">
        <f t="shared" si="15"/>
        <v>0</v>
      </c>
      <c r="AC50" s="322"/>
      <c r="AD50" s="323">
        <f t="shared" si="16"/>
        <v>0</v>
      </c>
      <c r="AE50" s="292"/>
      <c r="AF50" s="317">
        <f t="shared" ref="AF50:AF68" si="26">SUM(K50*$K$8,M50*$M$8,O50*$O$8,Q50*$Q$8,S50*$S$8,U50*$U$8,W50*$W$8,Y50*$Y$8,AA50*$AA$8,AC50*$AC$8)</f>
        <v>0</v>
      </c>
      <c r="AG50" s="318">
        <f t="shared" ref="AG50:AG68" si="27">SUM(L50*$K$8,N50*$M$8,P50*$O$8,R50*$Q$8,T50*$S$8,V50*$U$8,X50*$W$8,Z50*$Y$8,AB50*$AA$8,AD50*$AC$8,)</f>
        <v>0</v>
      </c>
    </row>
    <row r="51" spans="1:33" s="274" customFormat="1" ht="21" customHeight="1" x14ac:dyDescent="0.2">
      <c r="A51" s="274" t="str">
        <f>IF(D51="","",MAX($A$48:$A50)+1)</f>
        <v/>
      </c>
      <c r="B51" s="319"/>
      <c r="C51" s="320"/>
      <c r="D51" s="285"/>
      <c r="E51" s="321" t="str">
        <f t="shared" si="14"/>
        <v/>
      </c>
      <c r="F51" s="287"/>
      <c r="G51" s="288" t="s">
        <v>2</v>
      </c>
      <c r="H51" s="287"/>
      <c r="I51" s="289" t="s">
        <v>4</v>
      </c>
      <c r="J51" s="290" t="str">
        <f t="shared" si="17"/>
        <v/>
      </c>
      <c r="K51" s="322"/>
      <c r="L51" s="323">
        <f t="shared" si="18"/>
        <v>0</v>
      </c>
      <c r="M51" s="322"/>
      <c r="N51" s="323">
        <f t="shared" si="19"/>
        <v>0</v>
      </c>
      <c r="O51" s="322"/>
      <c r="P51" s="323">
        <f t="shared" si="20"/>
        <v>0</v>
      </c>
      <c r="Q51" s="322"/>
      <c r="R51" s="323">
        <f t="shared" si="21"/>
        <v>0</v>
      </c>
      <c r="S51" s="322"/>
      <c r="T51" s="323">
        <f t="shared" si="22"/>
        <v>0</v>
      </c>
      <c r="U51" s="322"/>
      <c r="V51" s="323">
        <f t="shared" si="23"/>
        <v>0</v>
      </c>
      <c r="W51" s="322"/>
      <c r="X51" s="323">
        <f t="shared" si="24"/>
        <v>0</v>
      </c>
      <c r="Y51" s="322"/>
      <c r="Z51" s="323">
        <f t="shared" si="25"/>
        <v>0</v>
      </c>
      <c r="AA51" s="322"/>
      <c r="AB51" s="323">
        <f t="shared" si="15"/>
        <v>0</v>
      </c>
      <c r="AC51" s="322"/>
      <c r="AD51" s="323">
        <f t="shared" si="16"/>
        <v>0</v>
      </c>
      <c r="AE51" s="292"/>
      <c r="AF51" s="317">
        <f t="shared" si="26"/>
        <v>0</v>
      </c>
      <c r="AG51" s="318">
        <f t="shared" si="27"/>
        <v>0</v>
      </c>
    </row>
    <row r="52" spans="1:33" s="274" customFormat="1" ht="21" customHeight="1" x14ac:dyDescent="0.2">
      <c r="A52" s="274" t="str">
        <f>IF(D52="","",MAX($A$48:$A51)+1)</f>
        <v/>
      </c>
      <c r="B52" s="319"/>
      <c r="C52" s="320"/>
      <c r="D52" s="285"/>
      <c r="E52" s="321" t="str">
        <f t="shared" si="14"/>
        <v/>
      </c>
      <c r="F52" s="287"/>
      <c r="G52" s="288" t="s">
        <v>2</v>
      </c>
      <c r="H52" s="287"/>
      <c r="I52" s="289" t="s">
        <v>4</v>
      </c>
      <c r="J52" s="290" t="str">
        <f t="shared" si="17"/>
        <v/>
      </c>
      <c r="K52" s="322"/>
      <c r="L52" s="323">
        <f t="shared" si="18"/>
        <v>0</v>
      </c>
      <c r="M52" s="322"/>
      <c r="N52" s="323">
        <f t="shared" si="19"/>
        <v>0</v>
      </c>
      <c r="O52" s="322"/>
      <c r="P52" s="323">
        <f t="shared" si="20"/>
        <v>0</v>
      </c>
      <c r="Q52" s="322"/>
      <c r="R52" s="323">
        <f t="shared" si="21"/>
        <v>0</v>
      </c>
      <c r="S52" s="322"/>
      <c r="T52" s="323">
        <f t="shared" si="22"/>
        <v>0</v>
      </c>
      <c r="U52" s="322"/>
      <c r="V52" s="323">
        <f t="shared" si="23"/>
        <v>0</v>
      </c>
      <c r="W52" s="322"/>
      <c r="X52" s="323">
        <f t="shared" si="24"/>
        <v>0</v>
      </c>
      <c r="Y52" s="322"/>
      <c r="Z52" s="323">
        <f t="shared" si="25"/>
        <v>0</v>
      </c>
      <c r="AA52" s="322"/>
      <c r="AB52" s="323">
        <f t="shared" si="15"/>
        <v>0</v>
      </c>
      <c r="AC52" s="322"/>
      <c r="AD52" s="323">
        <f t="shared" si="16"/>
        <v>0</v>
      </c>
      <c r="AE52" s="292"/>
      <c r="AF52" s="317">
        <f t="shared" si="26"/>
        <v>0</v>
      </c>
      <c r="AG52" s="318">
        <f t="shared" si="27"/>
        <v>0</v>
      </c>
    </row>
    <row r="53" spans="1:33" s="274" customFormat="1" ht="21" customHeight="1" x14ac:dyDescent="0.2">
      <c r="A53" s="274" t="str">
        <f>IF(D53="","",MAX($A$48:$A52)+1)</f>
        <v/>
      </c>
      <c r="B53" s="319"/>
      <c r="C53" s="320"/>
      <c r="D53" s="285"/>
      <c r="E53" s="321" t="str">
        <f t="shared" si="14"/>
        <v/>
      </c>
      <c r="F53" s="287"/>
      <c r="G53" s="288" t="s">
        <v>2</v>
      </c>
      <c r="H53" s="287"/>
      <c r="I53" s="289" t="s">
        <v>4</v>
      </c>
      <c r="J53" s="290" t="str">
        <f t="shared" si="17"/>
        <v/>
      </c>
      <c r="K53" s="322"/>
      <c r="L53" s="323">
        <f t="shared" si="18"/>
        <v>0</v>
      </c>
      <c r="M53" s="322"/>
      <c r="N53" s="323">
        <f t="shared" si="19"/>
        <v>0</v>
      </c>
      <c r="O53" s="322"/>
      <c r="P53" s="323">
        <f t="shared" si="20"/>
        <v>0</v>
      </c>
      <c r="Q53" s="322"/>
      <c r="R53" s="323">
        <f t="shared" si="21"/>
        <v>0</v>
      </c>
      <c r="S53" s="322"/>
      <c r="T53" s="323">
        <f t="shared" si="22"/>
        <v>0</v>
      </c>
      <c r="U53" s="322"/>
      <c r="V53" s="323">
        <f t="shared" si="23"/>
        <v>0</v>
      </c>
      <c r="W53" s="322"/>
      <c r="X53" s="323">
        <f t="shared" si="24"/>
        <v>0</v>
      </c>
      <c r="Y53" s="322"/>
      <c r="Z53" s="323">
        <f t="shared" si="25"/>
        <v>0</v>
      </c>
      <c r="AA53" s="322"/>
      <c r="AB53" s="323">
        <f t="shared" si="15"/>
        <v>0</v>
      </c>
      <c r="AC53" s="322"/>
      <c r="AD53" s="323">
        <f t="shared" si="16"/>
        <v>0</v>
      </c>
      <c r="AE53" s="292"/>
      <c r="AF53" s="317">
        <f t="shared" si="26"/>
        <v>0</v>
      </c>
      <c r="AG53" s="318">
        <f t="shared" si="27"/>
        <v>0</v>
      </c>
    </row>
    <row r="54" spans="1:33" s="274" customFormat="1" ht="21" customHeight="1" x14ac:dyDescent="0.2">
      <c r="A54" s="274" t="str">
        <f>IF(D54="","",MAX($A$48:$A53)+1)</f>
        <v/>
      </c>
      <c r="B54" s="319"/>
      <c r="C54" s="320"/>
      <c r="D54" s="285"/>
      <c r="E54" s="321" t="str">
        <f t="shared" si="14"/>
        <v/>
      </c>
      <c r="F54" s="287"/>
      <c r="G54" s="288" t="s">
        <v>2</v>
      </c>
      <c r="H54" s="287"/>
      <c r="I54" s="289" t="s">
        <v>4</v>
      </c>
      <c r="J54" s="290" t="str">
        <f t="shared" si="17"/>
        <v/>
      </c>
      <c r="K54" s="322"/>
      <c r="L54" s="323">
        <f t="shared" si="18"/>
        <v>0</v>
      </c>
      <c r="M54" s="322"/>
      <c r="N54" s="323">
        <f t="shared" si="19"/>
        <v>0</v>
      </c>
      <c r="O54" s="322"/>
      <c r="P54" s="323">
        <f t="shared" si="20"/>
        <v>0</v>
      </c>
      <c r="Q54" s="322"/>
      <c r="R54" s="323">
        <f t="shared" si="21"/>
        <v>0</v>
      </c>
      <c r="S54" s="322"/>
      <c r="T54" s="323">
        <f t="shared" si="22"/>
        <v>0</v>
      </c>
      <c r="U54" s="322"/>
      <c r="V54" s="323">
        <f t="shared" si="23"/>
        <v>0</v>
      </c>
      <c r="W54" s="322"/>
      <c r="X54" s="323">
        <f t="shared" si="24"/>
        <v>0</v>
      </c>
      <c r="Y54" s="322"/>
      <c r="Z54" s="323">
        <f t="shared" si="25"/>
        <v>0</v>
      </c>
      <c r="AA54" s="322"/>
      <c r="AB54" s="323">
        <f t="shared" si="15"/>
        <v>0</v>
      </c>
      <c r="AC54" s="322"/>
      <c r="AD54" s="323">
        <f t="shared" si="16"/>
        <v>0</v>
      </c>
      <c r="AE54" s="292"/>
      <c r="AF54" s="317">
        <f t="shared" si="26"/>
        <v>0</v>
      </c>
      <c r="AG54" s="318">
        <f t="shared" si="27"/>
        <v>0</v>
      </c>
    </row>
    <row r="55" spans="1:33" s="274" customFormat="1" ht="21" customHeight="1" x14ac:dyDescent="0.2">
      <c r="A55" s="274" t="str">
        <f>IF(D55="","",MAX($A$48:$A54)+1)</f>
        <v/>
      </c>
      <c r="B55" s="319"/>
      <c r="C55" s="320"/>
      <c r="D55" s="285"/>
      <c r="E55" s="321" t="str">
        <f t="shared" si="14"/>
        <v/>
      </c>
      <c r="F55" s="287"/>
      <c r="G55" s="288" t="s">
        <v>2</v>
      </c>
      <c r="H55" s="287"/>
      <c r="I55" s="289" t="s">
        <v>4</v>
      </c>
      <c r="J55" s="290" t="str">
        <f t="shared" si="17"/>
        <v/>
      </c>
      <c r="K55" s="322"/>
      <c r="L55" s="323">
        <f t="shared" si="18"/>
        <v>0</v>
      </c>
      <c r="M55" s="322"/>
      <c r="N55" s="323">
        <f t="shared" si="19"/>
        <v>0</v>
      </c>
      <c r="O55" s="322"/>
      <c r="P55" s="323">
        <f t="shared" si="20"/>
        <v>0</v>
      </c>
      <c r="Q55" s="322"/>
      <c r="R55" s="323">
        <f t="shared" si="21"/>
        <v>0</v>
      </c>
      <c r="S55" s="322"/>
      <c r="T55" s="323">
        <f t="shared" si="22"/>
        <v>0</v>
      </c>
      <c r="U55" s="322"/>
      <c r="V55" s="323">
        <f t="shared" si="23"/>
        <v>0</v>
      </c>
      <c r="W55" s="322"/>
      <c r="X55" s="323">
        <f t="shared" si="24"/>
        <v>0</v>
      </c>
      <c r="Y55" s="322"/>
      <c r="Z55" s="323">
        <f t="shared" si="25"/>
        <v>0</v>
      </c>
      <c r="AA55" s="322"/>
      <c r="AB55" s="323">
        <f t="shared" si="15"/>
        <v>0</v>
      </c>
      <c r="AC55" s="322"/>
      <c r="AD55" s="323">
        <f t="shared" si="16"/>
        <v>0</v>
      </c>
      <c r="AE55" s="292"/>
      <c r="AF55" s="317">
        <f t="shared" si="26"/>
        <v>0</v>
      </c>
      <c r="AG55" s="318">
        <f t="shared" si="27"/>
        <v>0</v>
      </c>
    </row>
    <row r="56" spans="1:33" s="274" customFormat="1" ht="21" customHeight="1" x14ac:dyDescent="0.2">
      <c r="A56" s="274" t="str">
        <f>IF(D56="","",MAX($A$48:$A55)+1)</f>
        <v/>
      </c>
      <c r="B56" s="319"/>
      <c r="C56" s="320"/>
      <c r="D56" s="285"/>
      <c r="E56" s="321" t="str">
        <f t="shared" si="14"/>
        <v/>
      </c>
      <c r="F56" s="287"/>
      <c r="G56" s="288" t="s">
        <v>2</v>
      </c>
      <c r="H56" s="287"/>
      <c r="I56" s="289" t="s">
        <v>4</v>
      </c>
      <c r="J56" s="290" t="str">
        <f t="shared" si="17"/>
        <v/>
      </c>
      <c r="K56" s="322"/>
      <c r="L56" s="323">
        <f t="shared" si="18"/>
        <v>0</v>
      </c>
      <c r="M56" s="322"/>
      <c r="N56" s="323">
        <f t="shared" si="19"/>
        <v>0</v>
      </c>
      <c r="O56" s="322"/>
      <c r="P56" s="323">
        <f t="shared" si="20"/>
        <v>0</v>
      </c>
      <c r="Q56" s="322"/>
      <c r="R56" s="323">
        <f t="shared" si="21"/>
        <v>0</v>
      </c>
      <c r="S56" s="322"/>
      <c r="T56" s="323">
        <f t="shared" si="22"/>
        <v>0</v>
      </c>
      <c r="U56" s="322"/>
      <c r="V56" s="323">
        <f t="shared" si="23"/>
        <v>0</v>
      </c>
      <c r="W56" s="322"/>
      <c r="X56" s="323">
        <f t="shared" si="24"/>
        <v>0</v>
      </c>
      <c r="Y56" s="322"/>
      <c r="Z56" s="323">
        <f t="shared" si="25"/>
        <v>0</v>
      </c>
      <c r="AA56" s="322"/>
      <c r="AB56" s="323">
        <f t="shared" si="15"/>
        <v>0</v>
      </c>
      <c r="AC56" s="322"/>
      <c r="AD56" s="323">
        <f t="shared" si="16"/>
        <v>0</v>
      </c>
      <c r="AE56" s="292"/>
      <c r="AF56" s="317">
        <f t="shared" si="26"/>
        <v>0</v>
      </c>
      <c r="AG56" s="318">
        <f t="shared" si="27"/>
        <v>0</v>
      </c>
    </row>
    <row r="57" spans="1:33" s="274" customFormat="1" ht="21" customHeight="1" x14ac:dyDescent="0.2">
      <c r="A57" s="274" t="str">
        <f>IF(D57="","",MAX($A$48:$A56)+1)</f>
        <v/>
      </c>
      <c r="B57" s="319"/>
      <c r="C57" s="320"/>
      <c r="D57" s="285"/>
      <c r="E57" s="321" t="str">
        <f t="shared" si="14"/>
        <v/>
      </c>
      <c r="F57" s="287"/>
      <c r="G57" s="288" t="s">
        <v>2</v>
      </c>
      <c r="H57" s="287"/>
      <c r="I57" s="289" t="s">
        <v>4</v>
      </c>
      <c r="J57" s="290" t="str">
        <f>IF(AND(F57&lt;&gt;"",H57&lt;&gt;""),ROUNDDOWN(F57*H57/1000000,2),"")</f>
        <v/>
      </c>
      <c r="K57" s="322"/>
      <c r="L57" s="323">
        <f t="shared" si="18"/>
        <v>0</v>
      </c>
      <c r="M57" s="322"/>
      <c r="N57" s="323">
        <f t="shared" si="19"/>
        <v>0</v>
      </c>
      <c r="O57" s="322"/>
      <c r="P57" s="323">
        <f t="shared" si="20"/>
        <v>0</v>
      </c>
      <c r="Q57" s="322"/>
      <c r="R57" s="323">
        <f t="shared" si="21"/>
        <v>0</v>
      </c>
      <c r="S57" s="322"/>
      <c r="T57" s="323">
        <f t="shared" si="22"/>
        <v>0</v>
      </c>
      <c r="U57" s="322"/>
      <c r="V57" s="323">
        <f t="shared" si="23"/>
        <v>0</v>
      </c>
      <c r="W57" s="322"/>
      <c r="X57" s="323">
        <f t="shared" si="24"/>
        <v>0</v>
      </c>
      <c r="Y57" s="322"/>
      <c r="Z57" s="323">
        <f t="shared" si="25"/>
        <v>0</v>
      </c>
      <c r="AA57" s="322"/>
      <c r="AB57" s="323">
        <f t="shared" si="15"/>
        <v>0</v>
      </c>
      <c r="AC57" s="322"/>
      <c r="AD57" s="323">
        <f t="shared" si="16"/>
        <v>0</v>
      </c>
      <c r="AE57" s="292"/>
      <c r="AF57" s="317">
        <f t="shared" si="26"/>
        <v>0</v>
      </c>
      <c r="AG57" s="318">
        <f t="shared" si="27"/>
        <v>0</v>
      </c>
    </row>
    <row r="58" spans="1:33" s="274" customFormat="1" ht="21" customHeight="1" x14ac:dyDescent="0.2">
      <c r="A58" s="274" t="str">
        <f>IF(D58="","",MAX($A$48:$A57)+1)</f>
        <v/>
      </c>
      <c r="B58" s="319"/>
      <c r="C58" s="320"/>
      <c r="D58" s="285"/>
      <c r="E58" s="321" t="str">
        <f t="shared" si="14"/>
        <v/>
      </c>
      <c r="F58" s="287"/>
      <c r="G58" s="288" t="s">
        <v>2</v>
      </c>
      <c r="H58" s="287"/>
      <c r="I58" s="289" t="s">
        <v>4</v>
      </c>
      <c r="J58" s="290" t="str">
        <f t="shared" si="17"/>
        <v/>
      </c>
      <c r="K58" s="322"/>
      <c r="L58" s="323">
        <f t="shared" si="18"/>
        <v>0</v>
      </c>
      <c r="M58" s="322"/>
      <c r="N58" s="323">
        <f t="shared" si="19"/>
        <v>0</v>
      </c>
      <c r="O58" s="322"/>
      <c r="P58" s="323">
        <f t="shared" si="20"/>
        <v>0</v>
      </c>
      <c r="Q58" s="322"/>
      <c r="R58" s="323">
        <f t="shared" si="21"/>
        <v>0</v>
      </c>
      <c r="S58" s="322"/>
      <c r="T58" s="323">
        <f t="shared" si="22"/>
        <v>0</v>
      </c>
      <c r="U58" s="322"/>
      <c r="V58" s="323">
        <f t="shared" si="23"/>
        <v>0</v>
      </c>
      <c r="W58" s="322"/>
      <c r="X58" s="323">
        <f t="shared" si="24"/>
        <v>0</v>
      </c>
      <c r="Y58" s="322"/>
      <c r="Z58" s="323">
        <f t="shared" si="25"/>
        <v>0</v>
      </c>
      <c r="AA58" s="322"/>
      <c r="AB58" s="323">
        <f t="shared" si="15"/>
        <v>0</v>
      </c>
      <c r="AC58" s="322"/>
      <c r="AD58" s="323">
        <f t="shared" si="16"/>
        <v>0</v>
      </c>
      <c r="AE58" s="292"/>
      <c r="AF58" s="317">
        <f t="shared" si="26"/>
        <v>0</v>
      </c>
      <c r="AG58" s="318">
        <f t="shared" si="27"/>
        <v>0</v>
      </c>
    </row>
    <row r="59" spans="1:33" s="274" customFormat="1" ht="21" customHeight="1" x14ac:dyDescent="0.2">
      <c r="A59" s="274" t="str">
        <f>IF(D59="","",MAX($A$48:$A58)+1)</f>
        <v/>
      </c>
      <c r="B59" s="319"/>
      <c r="C59" s="320"/>
      <c r="D59" s="285"/>
      <c r="E59" s="321" t="str">
        <f t="shared" si="14"/>
        <v/>
      </c>
      <c r="F59" s="287"/>
      <c r="G59" s="288" t="s">
        <v>2</v>
      </c>
      <c r="H59" s="287"/>
      <c r="I59" s="289" t="s">
        <v>4</v>
      </c>
      <c r="J59" s="290" t="str">
        <f t="shared" si="17"/>
        <v/>
      </c>
      <c r="K59" s="322"/>
      <c r="L59" s="323">
        <f t="shared" si="18"/>
        <v>0</v>
      </c>
      <c r="M59" s="322"/>
      <c r="N59" s="323">
        <f t="shared" si="19"/>
        <v>0</v>
      </c>
      <c r="O59" s="322"/>
      <c r="P59" s="323">
        <f t="shared" si="20"/>
        <v>0</v>
      </c>
      <c r="Q59" s="322"/>
      <c r="R59" s="323">
        <f t="shared" si="21"/>
        <v>0</v>
      </c>
      <c r="S59" s="322"/>
      <c r="T59" s="323">
        <f t="shared" si="22"/>
        <v>0</v>
      </c>
      <c r="U59" s="322"/>
      <c r="V59" s="323">
        <f t="shared" si="23"/>
        <v>0</v>
      </c>
      <c r="W59" s="322"/>
      <c r="X59" s="323">
        <f t="shared" si="24"/>
        <v>0</v>
      </c>
      <c r="Y59" s="322"/>
      <c r="Z59" s="323">
        <f t="shared" si="25"/>
        <v>0</v>
      </c>
      <c r="AA59" s="322"/>
      <c r="AB59" s="323">
        <f t="shared" si="15"/>
        <v>0</v>
      </c>
      <c r="AC59" s="322"/>
      <c r="AD59" s="323">
        <f t="shared" si="16"/>
        <v>0</v>
      </c>
      <c r="AE59" s="292"/>
      <c r="AF59" s="317">
        <f t="shared" si="26"/>
        <v>0</v>
      </c>
      <c r="AG59" s="318">
        <f t="shared" si="27"/>
        <v>0</v>
      </c>
    </row>
    <row r="60" spans="1:33" s="274" customFormat="1" ht="21" customHeight="1" x14ac:dyDescent="0.2">
      <c r="A60" s="274" t="str">
        <f>IF(D60="","",MAX($A$48:$A59)+1)</f>
        <v/>
      </c>
      <c r="B60" s="319"/>
      <c r="C60" s="320"/>
      <c r="D60" s="285"/>
      <c r="E60" s="321" t="str">
        <f t="shared" si="14"/>
        <v/>
      </c>
      <c r="F60" s="287"/>
      <c r="G60" s="288" t="s">
        <v>2</v>
      </c>
      <c r="H60" s="287"/>
      <c r="I60" s="289" t="s">
        <v>4</v>
      </c>
      <c r="J60" s="290" t="str">
        <f t="shared" si="17"/>
        <v/>
      </c>
      <c r="K60" s="322"/>
      <c r="L60" s="323">
        <f t="shared" si="18"/>
        <v>0</v>
      </c>
      <c r="M60" s="322"/>
      <c r="N60" s="323">
        <f t="shared" si="19"/>
        <v>0</v>
      </c>
      <c r="O60" s="322"/>
      <c r="P60" s="323">
        <f t="shared" si="20"/>
        <v>0</v>
      </c>
      <c r="Q60" s="322"/>
      <c r="R60" s="323">
        <f t="shared" si="21"/>
        <v>0</v>
      </c>
      <c r="S60" s="322"/>
      <c r="T60" s="323">
        <f t="shared" si="22"/>
        <v>0</v>
      </c>
      <c r="U60" s="322"/>
      <c r="V60" s="323">
        <f t="shared" si="23"/>
        <v>0</v>
      </c>
      <c r="W60" s="322"/>
      <c r="X60" s="323">
        <f t="shared" si="24"/>
        <v>0</v>
      </c>
      <c r="Y60" s="322"/>
      <c r="Z60" s="323">
        <f t="shared" si="25"/>
        <v>0</v>
      </c>
      <c r="AA60" s="322"/>
      <c r="AB60" s="323">
        <f t="shared" si="15"/>
        <v>0</v>
      </c>
      <c r="AC60" s="322"/>
      <c r="AD60" s="323">
        <f t="shared" si="16"/>
        <v>0</v>
      </c>
      <c r="AE60" s="292"/>
      <c r="AF60" s="317">
        <f t="shared" si="26"/>
        <v>0</v>
      </c>
      <c r="AG60" s="318">
        <f t="shared" si="27"/>
        <v>0</v>
      </c>
    </row>
    <row r="61" spans="1:33" s="274" customFormat="1" ht="21" customHeight="1" x14ac:dyDescent="0.2">
      <c r="A61" s="274" t="str">
        <f>IF(D61="","",MAX($A$48:$A60)+1)</f>
        <v/>
      </c>
      <c r="B61" s="319"/>
      <c r="C61" s="320"/>
      <c r="D61" s="285"/>
      <c r="E61" s="321" t="str">
        <f t="shared" si="14"/>
        <v/>
      </c>
      <c r="F61" s="287"/>
      <c r="G61" s="288" t="s">
        <v>2</v>
      </c>
      <c r="H61" s="287"/>
      <c r="I61" s="289" t="s">
        <v>4</v>
      </c>
      <c r="J61" s="290" t="str">
        <f>IF(AND(F61&lt;&gt;"",H61&lt;&gt;""),ROUNDDOWN(F61*H61/1000000,2),"")</f>
        <v/>
      </c>
      <c r="K61" s="322"/>
      <c r="L61" s="323">
        <f t="shared" si="18"/>
        <v>0</v>
      </c>
      <c r="M61" s="322"/>
      <c r="N61" s="323">
        <f t="shared" si="19"/>
        <v>0</v>
      </c>
      <c r="O61" s="322"/>
      <c r="P61" s="323">
        <f t="shared" si="20"/>
        <v>0</v>
      </c>
      <c r="Q61" s="322"/>
      <c r="R61" s="323">
        <f t="shared" si="21"/>
        <v>0</v>
      </c>
      <c r="S61" s="322"/>
      <c r="T61" s="323">
        <f t="shared" si="22"/>
        <v>0</v>
      </c>
      <c r="U61" s="322"/>
      <c r="V61" s="323">
        <f t="shared" si="23"/>
        <v>0</v>
      </c>
      <c r="W61" s="322"/>
      <c r="X61" s="323">
        <f t="shared" si="24"/>
        <v>0</v>
      </c>
      <c r="Y61" s="322"/>
      <c r="Z61" s="323">
        <f t="shared" si="25"/>
        <v>0</v>
      </c>
      <c r="AA61" s="322"/>
      <c r="AB61" s="323">
        <f t="shared" si="15"/>
        <v>0</v>
      </c>
      <c r="AC61" s="322"/>
      <c r="AD61" s="323">
        <f t="shared" si="16"/>
        <v>0</v>
      </c>
      <c r="AE61" s="292"/>
      <c r="AF61" s="317">
        <f t="shared" si="26"/>
        <v>0</v>
      </c>
      <c r="AG61" s="318">
        <f t="shared" si="27"/>
        <v>0</v>
      </c>
    </row>
    <row r="62" spans="1:33" s="274" customFormat="1" ht="21" customHeight="1" x14ac:dyDescent="0.2">
      <c r="A62" s="274" t="str">
        <f>IF(D62="","",MAX($A$48:$A61)+1)</f>
        <v/>
      </c>
      <c r="B62" s="319"/>
      <c r="C62" s="320"/>
      <c r="D62" s="285"/>
      <c r="E62" s="321" t="str">
        <f t="shared" si="14"/>
        <v/>
      </c>
      <c r="F62" s="287"/>
      <c r="G62" s="288" t="s">
        <v>2</v>
      </c>
      <c r="H62" s="287"/>
      <c r="I62" s="289" t="s">
        <v>4</v>
      </c>
      <c r="J62" s="290" t="str">
        <f t="shared" si="17"/>
        <v/>
      </c>
      <c r="K62" s="322"/>
      <c r="L62" s="323">
        <f t="shared" si="18"/>
        <v>0</v>
      </c>
      <c r="M62" s="322"/>
      <c r="N62" s="323">
        <f t="shared" si="19"/>
        <v>0</v>
      </c>
      <c r="O62" s="322"/>
      <c r="P62" s="323">
        <f t="shared" si="20"/>
        <v>0</v>
      </c>
      <c r="Q62" s="322"/>
      <c r="R62" s="323">
        <f t="shared" si="21"/>
        <v>0</v>
      </c>
      <c r="S62" s="322"/>
      <c r="T62" s="323">
        <f t="shared" si="22"/>
        <v>0</v>
      </c>
      <c r="U62" s="322"/>
      <c r="V62" s="323">
        <f t="shared" si="23"/>
        <v>0</v>
      </c>
      <c r="W62" s="322"/>
      <c r="X62" s="323">
        <f t="shared" si="24"/>
        <v>0</v>
      </c>
      <c r="Y62" s="322"/>
      <c r="Z62" s="323">
        <f t="shared" si="25"/>
        <v>0</v>
      </c>
      <c r="AA62" s="322"/>
      <c r="AB62" s="323">
        <f t="shared" si="15"/>
        <v>0</v>
      </c>
      <c r="AC62" s="322"/>
      <c r="AD62" s="323">
        <f t="shared" si="16"/>
        <v>0</v>
      </c>
      <c r="AE62" s="292"/>
      <c r="AF62" s="317">
        <f t="shared" si="26"/>
        <v>0</v>
      </c>
      <c r="AG62" s="318">
        <f t="shared" si="27"/>
        <v>0</v>
      </c>
    </row>
    <row r="63" spans="1:33" s="274" customFormat="1" ht="21" customHeight="1" x14ac:dyDescent="0.2">
      <c r="A63" s="274" t="str">
        <f>IF(D63="","",MAX($A$48:$A62)+1)</f>
        <v/>
      </c>
      <c r="B63" s="319"/>
      <c r="C63" s="320"/>
      <c r="D63" s="285"/>
      <c r="E63" s="321" t="str">
        <f t="shared" si="14"/>
        <v/>
      </c>
      <c r="F63" s="287"/>
      <c r="G63" s="288" t="s">
        <v>2</v>
      </c>
      <c r="H63" s="287"/>
      <c r="I63" s="289" t="s">
        <v>4</v>
      </c>
      <c r="J63" s="290" t="str">
        <f t="shared" si="17"/>
        <v/>
      </c>
      <c r="K63" s="322"/>
      <c r="L63" s="323">
        <f t="shared" si="18"/>
        <v>0</v>
      </c>
      <c r="M63" s="322"/>
      <c r="N63" s="323">
        <f t="shared" si="19"/>
        <v>0</v>
      </c>
      <c r="O63" s="322"/>
      <c r="P63" s="323">
        <f t="shared" si="20"/>
        <v>0</v>
      </c>
      <c r="Q63" s="322"/>
      <c r="R63" s="323">
        <f t="shared" si="21"/>
        <v>0</v>
      </c>
      <c r="S63" s="322"/>
      <c r="T63" s="323">
        <f t="shared" si="22"/>
        <v>0</v>
      </c>
      <c r="U63" s="322"/>
      <c r="V63" s="323">
        <f t="shared" si="23"/>
        <v>0</v>
      </c>
      <c r="W63" s="322"/>
      <c r="X63" s="323">
        <f t="shared" si="24"/>
        <v>0</v>
      </c>
      <c r="Y63" s="322"/>
      <c r="Z63" s="323">
        <f t="shared" si="25"/>
        <v>0</v>
      </c>
      <c r="AA63" s="322"/>
      <c r="AB63" s="323">
        <f t="shared" si="15"/>
        <v>0</v>
      </c>
      <c r="AC63" s="322"/>
      <c r="AD63" s="323">
        <f t="shared" si="16"/>
        <v>0</v>
      </c>
      <c r="AE63" s="292"/>
      <c r="AF63" s="317">
        <f t="shared" si="26"/>
        <v>0</v>
      </c>
      <c r="AG63" s="318">
        <f t="shared" si="27"/>
        <v>0</v>
      </c>
    </row>
    <row r="64" spans="1:33" s="274" customFormat="1" ht="21" customHeight="1" x14ac:dyDescent="0.2">
      <c r="A64" s="274" t="str">
        <f>IF(D64="","",MAX($A$48:$A63)+1)</f>
        <v/>
      </c>
      <c r="B64" s="319"/>
      <c r="C64" s="320"/>
      <c r="D64" s="285"/>
      <c r="E64" s="321" t="str">
        <f t="shared" si="14"/>
        <v/>
      </c>
      <c r="F64" s="287"/>
      <c r="G64" s="288" t="s">
        <v>2</v>
      </c>
      <c r="H64" s="287"/>
      <c r="I64" s="289" t="s">
        <v>4</v>
      </c>
      <c r="J64" s="290" t="str">
        <f t="shared" si="17"/>
        <v/>
      </c>
      <c r="K64" s="322"/>
      <c r="L64" s="323">
        <f t="shared" si="18"/>
        <v>0</v>
      </c>
      <c r="M64" s="322"/>
      <c r="N64" s="323">
        <f t="shared" si="19"/>
        <v>0</v>
      </c>
      <c r="O64" s="322"/>
      <c r="P64" s="323">
        <f t="shared" si="20"/>
        <v>0</v>
      </c>
      <c r="Q64" s="322"/>
      <c r="R64" s="323">
        <f t="shared" si="21"/>
        <v>0</v>
      </c>
      <c r="S64" s="322"/>
      <c r="T64" s="323">
        <f t="shared" si="22"/>
        <v>0</v>
      </c>
      <c r="U64" s="322"/>
      <c r="V64" s="323">
        <f t="shared" si="23"/>
        <v>0</v>
      </c>
      <c r="W64" s="322"/>
      <c r="X64" s="323">
        <f t="shared" si="24"/>
        <v>0</v>
      </c>
      <c r="Y64" s="322"/>
      <c r="Z64" s="323">
        <f t="shared" si="25"/>
        <v>0</v>
      </c>
      <c r="AA64" s="322"/>
      <c r="AB64" s="323">
        <f t="shared" si="15"/>
        <v>0</v>
      </c>
      <c r="AC64" s="322"/>
      <c r="AD64" s="323">
        <f t="shared" si="16"/>
        <v>0</v>
      </c>
      <c r="AE64" s="292"/>
      <c r="AF64" s="317">
        <f t="shared" si="26"/>
        <v>0</v>
      </c>
      <c r="AG64" s="318">
        <f t="shared" si="27"/>
        <v>0</v>
      </c>
    </row>
    <row r="65" spans="1:33" s="274" customFormat="1" ht="21" customHeight="1" x14ac:dyDescent="0.2">
      <c r="A65" s="274" t="str">
        <f>IF(D65="","",MAX($A$48:$A64)+1)</f>
        <v/>
      </c>
      <c r="B65" s="319"/>
      <c r="C65" s="320"/>
      <c r="D65" s="285"/>
      <c r="E65" s="321" t="str">
        <f t="shared" si="14"/>
        <v/>
      </c>
      <c r="F65" s="287"/>
      <c r="G65" s="288" t="s">
        <v>2</v>
      </c>
      <c r="H65" s="287"/>
      <c r="I65" s="289" t="s">
        <v>4</v>
      </c>
      <c r="J65" s="290" t="str">
        <f t="shared" si="17"/>
        <v/>
      </c>
      <c r="K65" s="322"/>
      <c r="L65" s="323">
        <f t="shared" si="18"/>
        <v>0</v>
      </c>
      <c r="M65" s="322"/>
      <c r="N65" s="323">
        <f t="shared" si="19"/>
        <v>0</v>
      </c>
      <c r="O65" s="322"/>
      <c r="P65" s="323">
        <f t="shared" si="20"/>
        <v>0</v>
      </c>
      <c r="Q65" s="322"/>
      <c r="R65" s="323">
        <f t="shared" si="21"/>
        <v>0</v>
      </c>
      <c r="S65" s="322"/>
      <c r="T65" s="323">
        <f t="shared" si="22"/>
        <v>0</v>
      </c>
      <c r="U65" s="322"/>
      <c r="V65" s="323">
        <f t="shared" si="23"/>
        <v>0</v>
      </c>
      <c r="W65" s="322"/>
      <c r="X65" s="323">
        <f t="shared" si="24"/>
        <v>0</v>
      </c>
      <c r="Y65" s="322"/>
      <c r="Z65" s="323">
        <f t="shared" si="25"/>
        <v>0</v>
      </c>
      <c r="AA65" s="322"/>
      <c r="AB65" s="323">
        <f t="shared" si="15"/>
        <v>0</v>
      </c>
      <c r="AC65" s="322"/>
      <c r="AD65" s="323">
        <f t="shared" si="16"/>
        <v>0</v>
      </c>
      <c r="AE65" s="292"/>
      <c r="AF65" s="317">
        <f t="shared" si="26"/>
        <v>0</v>
      </c>
      <c r="AG65" s="318">
        <f t="shared" si="27"/>
        <v>0</v>
      </c>
    </row>
    <row r="66" spans="1:33" s="274" customFormat="1" ht="21" customHeight="1" x14ac:dyDescent="0.2">
      <c r="A66" s="274" t="str">
        <f>IF(D66="","",MAX($A$48:$A65)+1)</f>
        <v/>
      </c>
      <c r="B66" s="319"/>
      <c r="C66" s="320"/>
      <c r="D66" s="285"/>
      <c r="E66" s="321" t="str">
        <f t="shared" si="14"/>
        <v/>
      </c>
      <c r="F66" s="287"/>
      <c r="G66" s="288" t="s">
        <v>2</v>
      </c>
      <c r="H66" s="287"/>
      <c r="I66" s="289" t="s">
        <v>4</v>
      </c>
      <c r="J66" s="290" t="str">
        <f>IF(AND(F66&lt;&gt;"",H66&lt;&gt;""),ROUNDDOWN(F66*H66/1000000,2),"")</f>
        <v/>
      </c>
      <c r="K66" s="322"/>
      <c r="L66" s="323">
        <f t="shared" si="18"/>
        <v>0</v>
      </c>
      <c r="M66" s="322"/>
      <c r="N66" s="323">
        <f t="shared" si="19"/>
        <v>0</v>
      </c>
      <c r="O66" s="322"/>
      <c r="P66" s="323">
        <f t="shared" si="20"/>
        <v>0</v>
      </c>
      <c r="Q66" s="322"/>
      <c r="R66" s="323">
        <f t="shared" si="21"/>
        <v>0</v>
      </c>
      <c r="S66" s="322"/>
      <c r="T66" s="323">
        <f t="shared" si="22"/>
        <v>0</v>
      </c>
      <c r="U66" s="322"/>
      <c r="V66" s="323">
        <f t="shared" si="23"/>
        <v>0</v>
      </c>
      <c r="W66" s="322"/>
      <c r="X66" s="323">
        <f t="shared" si="24"/>
        <v>0</v>
      </c>
      <c r="Y66" s="322"/>
      <c r="Z66" s="323">
        <f t="shared" si="25"/>
        <v>0</v>
      </c>
      <c r="AA66" s="322"/>
      <c r="AB66" s="323">
        <f t="shared" si="15"/>
        <v>0</v>
      </c>
      <c r="AC66" s="322"/>
      <c r="AD66" s="323">
        <f t="shared" si="16"/>
        <v>0</v>
      </c>
      <c r="AE66" s="292"/>
      <c r="AF66" s="317">
        <f t="shared" si="26"/>
        <v>0</v>
      </c>
      <c r="AG66" s="318">
        <f t="shared" si="27"/>
        <v>0</v>
      </c>
    </row>
    <row r="67" spans="1:33" s="274" customFormat="1" ht="21" customHeight="1" x14ac:dyDescent="0.2">
      <c r="A67" s="274" t="str">
        <f>IF(D67="","",MAX($A$48:$A66)+1)</f>
        <v/>
      </c>
      <c r="B67" s="319"/>
      <c r="C67" s="320"/>
      <c r="D67" s="285"/>
      <c r="E67" s="321" t="str">
        <f t="shared" si="14"/>
        <v/>
      </c>
      <c r="F67" s="287"/>
      <c r="G67" s="288" t="s">
        <v>2</v>
      </c>
      <c r="H67" s="287"/>
      <c r="I67" s="289" t="s">
        <v>4</v>
      </c>
      <c r="J67" s="290" t="str">
        <f>IF(AND(F67&lt;&gt;"",H67&lt;&gt;""),ROUNDDOWN(F67*H67/1000000,2),"")</f>
        <v/>
      </c>
      <c r="K67" s="322"/>
      <c r="L67" s="323">
        <f t="shared" si="18"/>
        <v>0</v>
      </c>
      <c r="M67" s="322"/>
      <c r="N67" s="323">
        <f t="shared" si="19"/>
        <v>0</v>
      </c>
      <c r="O67" s="322"/>
      <c r="P67" s="323">
        <f t="shared" si="20"/>
        <v>0</v>
      </c>
      <c r="Q67" s="322"/>
      <c r="R67" s="323">
        <f t="shared" si="21"/>
        <v>0</v>
      </c>
      <c r="S67" s="322"/>
      <c r="T67" s="323">
        <f t="shared" si="22"/>
        <v>0</v>
      </c>
      <c r="U67" s="322"/>
      <c r="V67" s="323">
        <f t="shared" si="23"/>
        <v>0</v>
      </c>
      <c r="W67" s="322"/>
      <c r="X67" s="323">
        <f t="shared" si="24"/>
        <v>0</v>
      </c>
      <c r="Y67" s="322"/>
      <c r="Z67" s="323">
        <f t="shared" si="25"/>
        <v>0</v>
      </c>
      <c r="AA67" s="322"/>
      <c r="AB67" s="323">
        <f t="shared" si="15"/>
        <v>0</v>
      </c>
      <c r="AC67" s="322"/>
      <c r="AD67" s="323">
        <f t="shared" si="16"/>
        <v>0</v>
      </c>
      <c r="AE67" s="292"/>
      <c r="AF67" s="317">
        <f t="shared" si="26"/>
        <v>0</v>
      </c>
      <c r="AG67" s="318">
        <f t="shared" si="27"/>
        <v>0</v>
      </c>
    </row>
    <row r="68" spans="1:33" s="274" customFormat="1" ht="21" customHeight="1" thickBot="1" x14ac:dyDescent="0.25">
      <c r="A68" s="274" t="str">
        <f>IF(D68="","",MAX($A$48:$A67)+1)</f>
        <v/>
      </c>
      <c r="B68" s="324"/>
      <c r="C68" s="325"/>
      <c r="D68" s="295"/>
      <c r="E68" s="326" t="str">
        <f t="shared" si="14"/>
        <v/>
      </c>
      <c r="F68" s="297"/>
      <c r="G68" s="298" t="s">
        <v>2</v>
      </c>
      <c r="H68" s="297"/>
      <c r="I68" s="299" t="s">
        <v>4</v>
      </c>
      <c r="J68" s="300" t="str">
        <f>IF(AND(F68&lt;&gt;"",H68&lt;&gt;""),ROUNDDOWN(F68*H68/1000000,2),"")</f>
        <v/>
      </c>
      <c r="K68" s="327"/>
      <c r="L68" s="328">
        <f t="shared" si="18"/>
        <v>0</v>
      </c>
      <c r="M68" s="327"/>
      <c r="N68" s="328">
        <f t="shared" si="19"/>
        <v>0</v>
      </c>
      <c r="O68" s="327"/>
      <c r="P68" s="328">
        <f t="shared" si="20"/>
        <v>0</v>
      </c>
      <c r="Q68" s="327"/>
      <c r="R68" s="328">
        <f t="shared" si="21"/>
        <v>0</v>
      </c>
      <c r="S68" s="327"/>
      <c r="T68" s="328">
        <f t="shared" si="22"/>
        <v>0</v>
      </c>
      <c r="U68" s="327"/>
      <c r="V68" s="328">
        <f t="shared" si="23"/>
        <v>0</v>
      </c>
      <c r="W68" s="327"/>
      <c r="X68" s="328">
        <f t="shared" si="24"/>
        <v>0</v>
      </c>
      <c r="Y68" s="327"/>
      <c r="Z68" s="328">
        <f t="shared" si="25"/>
        <v>0</v>
      </c>
      <c r="AA68" s="327"/>
      <c r="AB68" s="328">
        <f t="shared" si="15"/>
        <v>0</v>
      </c>
      <c r="AC68" s="327"/>
      <c r="AD68" s="328">
        <f t="shared" si="16"/>
        <v>0</v>
      </c>
      <c r="AE68" s="292"/>
      <c r="AF68" s="283">
        <f t="shared" si="26"/>
        <v>0</v>
      </c>
      <c r="AG68" s="329">
        <f t="shared" si="27"/>
        <v>0</v>
      </c>
    </row>
    <row r="69" spans="1:33" s="249" customFormat="1" ht="21" customHeight="1" thickTop="1" x14ac:dyDescent="0.2">
      <c r="B69" s="938" t="s">
        <v>6</v>
      </c>
      <c r="C69" s="938"/>
      <c r="D69" s="938"/>
      <c r="E69" s="938"/>
      <c r="F69" s="938"/>
      <c r="G69" s="938"/>
      <c r="H69" s="938"/>
      <c r="I69" s="938"/>
      <c r="J69" s="938"/>
      <c r="K69" s="304">
        <f t="shared" ref="K69:AD69" si="28">SUM(K49:K68)</f>
        <v>0</v>
      </c>
      <c r="L69" s="305">
        <f t="shared" si="28"/>
        <v>0</v>
      </c>
      <c r="M69" s="304">
        <f t="shared" si="28"/>
        <v>0</v>
      </c>
      <c r="N69" s="305">
        <f t="shared" si="28"/>
        <v>0</v>
      </c>
      <c r="O69" s="304">
        <f t="shared" si="28"/>
        <v>0</v>
      </c>
      <c r="P69" s="305">
        <f t="shared" si="28"/>
        <v>0</v>
      </c>
      <c r="Q69" s="304">
        <f t="shared" si="28"/>
        <v>0</v>
      </c>
      <c r="R69" s="305">
        <f t="shared" si="28"/>
        <v>0</v>
      </c>
      <c r="S69" s="304">
        <f t="shared" si="28"/>
        <v>0</v>
      </c>
      <c r="T69" s="305">
        <f t="shared" si="28"/>
        <v>0</v>
      </c>
      <c r="U69" s="304">
        <f t="shared" si="28"/>
        <v>0</v>
      </c>
      <c r="V69" s="305">
        <f t="shared" si="28"/>
        <v>0</v>
      </c>
      <c r="W69" s="304">
        <f t="shared" si="28"/>
        <v>0</v>
      </c>
      <c r="X69" s="305">
        <f t="shared" si="28"/>
        <v>0</v>
      </c>
      <c r="Y69" s="304">
        <f t="shared" si="28"/>
        <v>0</v>
      </c>
      <c r="Z69" s="305">
        <f t="shared" si="28"/>
        <v>0</v>
      </c>
      <c r="AA69" s="304">
        <f t="shared" si="28"/>
        <v>0</v>
      </c>
      <c r="AB69" s="305">
        <f t="shared" si="28"/>
        <v>0</v>
      </c>
      <c r="AC69" s="304">
        <f t="shared" si="28"/>
        <v>0</v>
      </c>
      <c r="AD69" s="305">
        <f t="shared" si="28"/>
        <v>0</v>
      </c>
      <c r="AE69" s="282"/>
      <c r="AF69" s="330">
        <f>SUM(AF49:AF68)</f>
        <v>0</v>
      </c>
      <c r="AG69" s="331">
        <f>SUM(AG49:AG68)</f>
        <v>0</v>
      </c>
    </row>
    <row r="70" spans="1:33" s="249" customFormat="1" ht="19.5" customHeight="1" x14ac:dyDescent="0.2">
      <c r="B70" s="332" t="s">
        <v>74</v>
      </c>
      <c r="C70" s="261"/>
      <c r="D70" s="261"/>
      <c r="E70" s="261"/>
      <c r="F70" s="333"/>
      <c r="G70" s="333"/>
      <c r="H70" s="333"/>
      <c r="I70" s="334"/>
      <c r="J70" s="334"/>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row>
    <row r="71" spans="1:33" s="249" customFormat="1" ht="22.5" customHeight="1" thickBot="1" x14ac:dyDescent="0.25">
      <c r="B71" s="939" t="s">
        <v>38</v>
      </c>
      <c r="C71" s="939"/>
      <c r="D71" s="939"/>
      <c r="E71" s="939"/>
      <c r="F71" s="939"/>
      <c r="G71" s="939"/>
      <c r="H71" s="939"/>
      <c r="I71" s="939"/>
      <c r="J71" s="336" t="s">
        <v>39</v>
      </c>
      <c r="K71" s="337" t="s">
        <v>43</v>
      </c>
      <c r="L71" s="338" t="s">
        <v>75</v>
      </c>
      <c r="M71" s="337" t="s">
        <v>43</v>
      </c>
      <c r="N71" s="338" t="s">
        <v>75</v>
      </c>
      <c r="O71" s="337" t="s">
        <v>43</v>
      </c>
      <c r="P71" s="338" t="s">
        <v>75</v>
      </c>
      <c r="Q71" s="337" t="s">
        <v>43</v>
      </c>
      <c r="R71" s="338" t="s">
        <v>75</v>
      </c>
      <c r="S71" s="337" t="s">
        <v>43</v>
      </c>
      <c r="T71" s="338" t="s">
        <v>75</v>
      </c>
      <c r="U71" s="337" t="s">
        <v>43</v>
      </c>
      <c r="V71" s="338" t="s">
        <v>75</v>
      </c>
      <c r="W71" s="337" t="s">
        <v>43</v>
      </c>
      <c r="X71" s="338" t="s">
        <v>75</v>
      </c>
      <c r="Y71" s="337" t="s">
        <v>43</v>
      </c>
      <c r="Z71" s="338" t="s">
        <v>75</v>
      </c>
      <c r="AA71" s="337" t="s">
        <v>43</v>
      </c>
      <c r="AB71" s="338" t="s">
        <v>75</v>
      </c>
      <c r="AC71" s="337" t="s">
        <v>43</v>
      </c>
      <c r="AD71" s="338" t="s">
        <v>75</v>
      </c>
      <c r="AE71" s="339"/>
      <c r="AF71" s="940" t="s">
        <v>50</v>
      </c>
      <c r="AG71" s="940"/>
    </row>
    <row r="72" spans="1:33" s="249" customFormat="1" ht="20.25" customHeight="1" thickTop="1" x14ac:dyDescent="0.2">
      <c r="B72" s="941" t="s">
        <v>40</v>
      </c>
      <c r="C72" s="941"/>
      <c r="D72" s="941"/>
      <c r="E72" s="941"/>
      <c r="F72" s="941"/>
      <c r="G72" s="941"/>
      <c r="H72" s="941"/>
      <c r="I72" s="941"/>
      <c r="J72" s="340">
        <v>30000</v>
      </c>
      <c r="K72" s="341">
        <f>IF(OR(L44="",L69=""),"",SUM(SUMIF($E$19:$E$43,$B$72,L19:L43),SUMIF($E$49:$E$68,$B$72,L49:L68)))</f>
        <v>0</v>
      </c>
      <c r="L72" s="342">
        <f>IF(K72="","",$J$72*K72)</f>
        <v>0</v>
      </c>
      <c r="M72" s="341">
        <f>IF(OR(N44="",N69=""),"",SUM(SUMIF($E$19:$E$43,$B$72,N19:N43),SUMIF($E$49:$E$68,$B$72,N49:N68)))</f>
        <v>0</v>
      </c>
      <c r="N72" s="342">
        <f>IF(M72="","",$J$72*M72)</f>
        <v>0</v>
      </c>
      <c r="O72" s="341">
        <f>IF(OR(P44="",P69=""),"",SUM(SUMIF($E$19:$E$43,$B$72,P19:P43),SUMIF($E$49:$E$68,$B$72,P49:P68)))</f>
        <v>0</v>
      </c>
      <c r="P72" s="342">
        <f>IF(O72="","",$J$72*O72)</f>
        <v>0</v>
      </c>
      <c r="Q72" s="341">
        <f>IF(OR(R44="",R69=""),"",SUM(SUMIF($E$19:$E$43,$B$72,R19:R43),SUMIF($E$49:$E$68,$B$72,R49:R68)))</f>
        <v>0</v>
      </c>
      <c r="R72" s="342">
        <f>IF(Q72="","",$J$72*Q72)</f>
        <v>0</v>
      </c>
      <c r="S72" s="341">
        <f>IF(OR(T44="",T69=""),"",SUM(SUMIF($E$19:$E$43,$B$72,T19:T43),SUMIF($E$49:$E$68,$B$72,T49:T68)))</f>
        <v>0</v>
      </c>
      <c r="T72" s="342">
        <f>IF(S72="","",$J$72*S72)</f>
        <v>0</v>
      </c>
      <c r="U72" s="341">
        <f>IF(OR(V44="",V69=""),"",SUM(SUMIF($E$19:$E$43,$B$72,V19:V43),SUMIF($E$49:$E$68,$B$72,V49:V68)))</f>
        <v>0</v>
      </c>
      <c r="V72" s="342">
        <f>IF(U72="","",$J$72*U72)</f>
        <v>0</v>
      </c>
      <c r="W72" s="341">
        <f>IF(OR(X44="",X69=""),"",SUM(SUMIF($E$19:$E$43,$B$72,X19:X43),SUMIF($E$49:$E$68,$B$72,X49:X68)))</f>
        <v>0</v>
      </c>
      <c r="X72" s="342">
        <f>IF(W72="","",$J$72*W72)</f>
        <v>0</v>
      </c>
      <c r="Y72" s="341">
        <f>IF(OR(Z44="",Z69=""),"",SUM(SUMIF($E$19:$E$43,$B$72,Z19:Z43),SUMIF($E$49:$E$68,$B$72,Z49:Z68)))</f>
        <v>0</v>
      </c>
      <c r="Z72" s="342">
        <f>IF(Y72="","",$J$72*Y72)</f>
        <v>0</v>
      </c>
      <c r="AA72" s="341">
        <f>IF(OR(AB44="",AB69=""),"",SUM(SUMIF($E$19:$E$43,$B$72,AB19:AB43),SUMIF($E$49:$E$68,$B$72,AB49:AB68)))</f>
        <v>0</v>
      </c>
      <c r="AB72" s="342">
        <f>IF(AA72="","",$J$72*AA72)</f>
        <v>0</v>
      </c>
      <c r="AC72" s="341">
        <f>IF(OR(AD44="",AD69=""),"",SUM(SUMIF($E$19:$E$43,$B$72,AD19:AD43),SUMIF($E$49:$E$68,$B$72,AD49:AD68)))</f>
        <v>0</v>
      </c>
      <c r="AD72" s="342">
        <f>IF(AC72="","",$J$72*AC72)</f>
        <v>0</v>
      </c>
      <c r="AE72" s="335"/>
      <c r="AF72" s="343" t="s">
        <v>40</v>
      </c>
      <c r="AG72" s="344">
        <f>SUM(K72*$K$8,M72*$M$8,O72*$O$8,Q72*$Q$8,S72*$S$8,U72*$U$8,W72*$W$8,Y72*$Y$8,AA72*$AA$8,AC72*$AC$8)</f>
        <v>0</v>
      </c>
    </row>
    <row r="73" spans="1:33" s="249" customFormat="1" ht="20.25" customHeight="1" x14ac:dyDescent="0.2">
      <c r="B73" s="948" t="s">
        <v>41</v>
      </c>
      <c r="C73" s="948"/>
      <c r="D73" s="948"/>
      <c r="E73" s="948"/>
      <c r="F73" s="948"/>
      <c r="G73" s="948"/>
      <c r="H73" s="948"/>
      <c r="I73" s="948"/>
      <c r="J73" s="345">
        <v>20000</v>
      </c>
      <c r="K73" s="346">
        <f>IF(OR(L44="",L69=""),"",SUM(SUMIF($E$19:$E$43,$B$73,L19:L43),SUMIF($E$49:$E$68,$B$73,L49:L68)))</f>
        <v>0</v>
      </c>
      <c r="L73" s="347">
        <f>IF(K73="","",$J$73*K73)</f>
        <v>0</v>
      </c>
      <c r="M73" s="346">
        <f>IF(OR(N44="",N69=""),"",SUM(SUMIF($E$19:$E$43,$B$73,N19:N43),SUMIF($E$49:$E$68,$B$73,N49:N68)))</f>
        <v>0</v>
      </c>
      <c r="N73" s="347">
        <f>IF(M73="","",$J$73*M73)</f>
        <v>0</v>
      </c>
      <c r="O73" s="346">
        <f>IF(OR(P44="",P69=""),"",SUM(SUMIF($E$19:$E$43,$B$73,P19:P43),SUMIF($E$49:$E$68,$B$73,P49:P68)))</f>
        <v>0</v>
      </c>
      <c r="P73" s="347">
        <f>IF(O73="","",$J$73*O73)</f>
        <v>0</v>
      </c>
      <c r="Q73" s="346">
        <f>IF(OR(R44="",R69=""),"",SUM(SUMIF($E$19:$E$43,$B$73,R19:R43),SUMIF($E$49:$E$68,$B$73,R49:R68)))</f>
        <v>0</v>
      </c>
      <c r="R73" s="347">
        <f>IF(Q73="","",$J$73*Q73)</f>
        <v>0</v>
      </c>
      <c r="S73" s="346">
        <f>IF(OR(T44="",T69=""),"",SUM(SUMIF($E$19:$E$43,$B$73,T19:T43),SUMIF($E$49:$E$68,$B$73,T49:T68)))</f>
        <v>0</v>
      </c>
      <c r="T73" s="347">
        <f>IF(S73="","",$J$73*S73)</f>
        <v>0</v>
      </c>
      <c r="U73" s="346">
        <f>IF(OR(V44="",V69=""),"",SUM(SUMIF($E$19:$E$43,$B$73,V19:V43),SUMIF($E$49:$E$68,$B$73,V49:V68)))</f>
        <v>0</v>
      </c>
      <c r="V73" s="347">
        <f>IF(U73="","",$J$73*U73)</f>
        <v>0</v>
      </c>
      <c r="W73" s="346">
        <f>IF(OR(X44="",X69=""),"",SUM(SUMIF($E$19:$E$43,$B$73,X19:X43),SUMIF($E$49:$E$68,$B$73,X49:X68)))</f>
        <v>0</v>
      </c>
      <c r="X73" s="347">
        <f>IF(W73="","",$J$73*W73)</f>
        <v>0</v>
      </c>
      <c r="Y73" s="346">
        <f>IF(OR(Z44="",Z69=""),"",SUM(SUMIF($E$19:$E$43,$B$73,Z19:Z43),SUMIF($E$49:$E$68,$B$73,Z49:Z68)))</f>
        <v>0</v>
      </c>
      <c r="Z73" s="347">
        <f>IF(Y73="","",$J$73*Y73)</f>
        <v>0</v>
      </c>
      <c r="AA73" s="346">
        <f>IF(OR(AB44="",AB69=""),"",SUM(SUMIF($E$19:$E$43,$B$73,AB19:AB43),SUMIF($E$49:$E$68,$B$73,AB49:AB68)))</f>
        <v>0</v>
      </c>
      <c r="AB73" s="347">
        <f>IF(AA73="","",$J$73*AA73)</f>
        <v>0</v>
      </c>
      <c r="AC73" s="346">
        <f>IF(OR(AD44="",AD69=""),"",SUM(SUMIF($E$19:$E$43,$B$73,AD19:AD43),SUMIF($E$49:$E$68,$B$73,AD49:AD68)))</f>
        <v>0</v>
      </c>
      <c r="AD73" s="347">
        <f>IF(AC73="","",$J$73*AC73)</f>
        <v>0</v>
      </c>
      <c r="AE73" s="335"/>
      <c r="AF73" s="348" t="s">
        <v>41</v>
      </c>
      <c r="AG73" s="349">
        <f>SUM(K73*$K$8,M73*$M$8,O73*$O$8,Q73*$Q$8,S73*$S$8,U73*$U$8,W73*$W$8,Y73*$Y$8,AA73*$AA$8,AC73*$AC$8)</f>
        <v>0</v>
      </c>
    </row>
    <row r="74" spans="1:33" s="249" customFormat="1" ht="12.75" customHeight="1" x14ac:dyDescent="0.2">
      <c r="B74" s="261"/>
      <c r="C74" s="261"/>
      <c r="D74" s="261"/>
      <c r="E74" s="261"/>
      <c r="F74" s="333"/>
      <c r="G74" s="333"/>
      <c r="H74" s="333"/>
      <c r="I74" s="334"/>
      <c r="J74" s="334"/>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row>
    <row r="75" spans="1:33" s="249" customFormat="1" ht="15" customHeight="1" x14ac:dyDescent="0.2">
      <c r="B75" s="350"/>
      <c r="C75" s="350"/>
      <c r="D75" s="350"/>
      <c r="E75" s="350"/>
      <c r="F75" s="350"/>
      <c r="G75" s="350"/>
      <c r="H75" s="350"/>
      <c r="I75" s="350"/>
      <c r="J75" s="350"/>
      <c r="K75" s="351"/>
      <c r="L75" s="351"/>
      <c r="M75" s="351"/>
      <c r="N75" s="351"/>
      <c r="O75" s="351"/>
      <c r="P75" s="351"/>
      <c r="Q75" s="351"/>
      <c r="R75" s="351"/>
      <c r="S75" s="351"/>
      <c r="T75" s="351"/>
      <c r="U75" s="351"/>
      <c r="V75" s="351"/>
      <c r="W75" s="351"/>
      <c r="X75" s="351"/>
      <c r="Y75" s="351"/>
      <c r="Z75" s="351"/>
      <c r="AA75" s="351"/>
      <c r="AB75" s="351"/>
      <c r="AC75" s="351"/>
      <c r="AD75" s="351"/>
      <c r="AE75" s="282"/>
      <c r="AF75" s="352"/>
      <c r="AG75" s="352"/>
    </row>
    <row r="76" spans="1:33" ht="23.25" customHeight="1" x14ac:dyDescent="0.25">
      <c r="B76" s="919" t="s">
        <v>0</v>
      </c>
      <c r="C76" s="919"/>
      <c r="D76" s="949" t="s">
        <v>92</v>
      </c>
      <c r="E76" s="950"/>
      <c r="F76" s="950"/>
      <c r="G76" s="950"/>
      <c r="H76" s="950"/>
      <c r="I76" s="950"/>
      <c r="J76" s="951"/>
      <c r="K76" s="248"/>
      <c r="L76" s="245"/>
      <c r="M76" s="245"/>
      <c r="N76" s="245"/>
      <c r="O76" s="245"/>
      <c r="P76" s="245"/>
      <c r="Q76" s="245"/>
      <c r="R76" s="245"/>
      <c r="S76" s="245"/>
      <c r="T76" s="245"/>
      <c r="U76" s="245"/>
      <c r="V76" s="245"/>
      <c r="W76" s="245"/>
      <c r="X76" s="245"/>
      <c r="Y76" s="245"/>
      <c r="Z76" s="245"/>
      <c r="AA76" s="245"/>
      <c r="AB76" s="245"/>
      <c r="AC76" s="245"/>
      <c r="AD76" s="245"/>
      <c r="AE76" s="245"/>
      <c r="AF76" s="352"/>
      <c r="AG76" s="352"/>
    </row>
    <row r="77" spans="1:33" ht="21.75" customHeight="1" x14ac:dyDescent="0.2">
      <c r="B77" s="923" t="str">
        <f>IF(COUNTIF(E79:E88,"err")&gt;0,"グレードと一致しない型番があります。財団掲載型番を確認して下さい。","")</f>
        <v/>
      </c>
      <c r="C77" s="923"/>
      <c r="D77" s="923"/>
      <c r="E77" s="923"/>
      <c r="F77" s="923"/>
      <c r="G77" s="923"/>
      <c r="H77" s="923"/>
      <c r="I77" s="923"/>
      <c r="J77" s="923"/>
      <c r="K77" s="266" t="s">
        <v>13</v>
      </c>
      <c r="L77" s="245"/>
      <c r="M77" s="245"/>
      <c r="N77" s="245"/>
      <c r="O77" s="245"/>
      <c r="P77" s="245"/>
      <c r="Q77" s="245"/>
      <c r="R77" s="245"/>
      <c r="S77" s="245"/>
      <c r="T77" s="245"/>
      <c r="U77" s="245"/>
      <c r="V77" s="245"/>
      <c r="W77" s="245"/>
      <c r="X77" s="245"/>
      <c r="Y77" s="245"/>
      <c r="Z77" s="245"/>
      <c r="AA77" s="245"/>
      <c r="AB77" s="245"/>
      <c r="AC77" s="245"/>
      <c r="AD77" s="245"/>
      <c r="AE77" s="245"/>
      <c r="AF77" s="245"/>
      <c r="AG77" s="245"/>
    </row>
    <row r="78" spans="1:33" s="267" customFormat="1" ht="25.5" customHeight="1" thickBot="1" x14ac:dyDescent="0.25">
      <c r="B78" s="932" t="s">
        <v>1</v>
      </c>
      <c r="C78" s="933"/>
      <c r="D78" s="268" t="s">
        <v>135</v>
      </c>
      <c r="E78" s="269" t="s">
        <v>42</v>
      </c>
      <c r="F78" s="935" t="s">
        <v>16</v>
      </c>
      <c r="G78" s="935"/>
      <c r="H78" s="935"/>
      <c r="I78" s="933"/>
      <c r="J78" s="269" t="s">
        <v>3</v>
      </c>
      <c r="K78" s="270" t="s">
        <v>35</v>
      </c>
      <c r="L78" s="269" t="s">
        <v>5</v>
      </c>
      <c r="M78" s="270" t="s">
        <v>35</v>
      </c>
      <c r="N78" s="269" t="s">
        <v>5</v>
      </c>
      <c r="O78" s="270" t="s">
        <v>35</v>
      </c>
      <c r="P78" s="269" t="s">
        <v>5</v>
      </c>
      <c r="Q78" s="270" t="s">
        <v>35</v>
      </c>
      <c r="R78" s="269" t="s">
        <v>5</v>
      </c>
      <c r="S78" s="270" t="s">
        <v>35</v>
      </c>
      <c r="T78" s="269" t="s">
        <v>5</v>
      </c>
      <c r="U78" s="270" t="s">
        <v>35</v>
      </c>
      <c r="V78" s="269" t="s">
        <v>5</v>
      </c>
      <c r="W78" s="270" t="s">
        <v>35</v>
      </c>
      <c r="X78" s="269" t="s">
        <v>5</v>
      </c>
      <c r="Y78" s="270" t="s">
        <v>35</v>
      </c>
      <c r="Z78" s="269" t="s">
        <v>5</v>
      </c>
      <c r="AA78" s="270" t="s">
        <v>35</v>
      </c>
      <c r="AB78" s="269" t="s">
        <v>5</v>
      </c>
      <c r="AC78" s="270" t="s">
        <v>35</v>
      </c>
      <c r="AD78" s="269" t="s">
        <v>5</v>
      </c>
      <c r="AE78" s="271"/>
      <c r="AF78" s="272" t="s">
        <v>46</v>
      </c>
      <c r="AG78" s="273" t="s">
        <v>47</v>
      </c>
    </row>
    <row r="79" spans="1:33" s="274" customFormat="1" ht="21" customHeight="1" thickTop="1" x14ac:dyDescent="0.2">
      <c r="A79" s="274" t="str">
        <f>IF(D79="","",MAX($A$78:$A78)+1)</f>
        <v/>
      </c>
      <c r="B79" s="944"/>
      <c r="C79" s="945"/>
      <c r="D79" s="353"/>
      <c r="E79" s="354" t="str">
        <f>IF(D79="","",IF(LEFT(D79,1)&amp;RIGHT(D79,1)&lt;&gt;"W5","err",LEFT(D79,1)&amp;RIGHT(D79,1)))</f>
        <v/>
      </c>
      <c r="F79" s="277"/>
      <c r="G79" s="278" t="s">
        <v>2</v>
      </c>
      <c r="H79" s="277"/>
      <c r="I79" s="279" t="s">
        <v>4</v>
      </c>
      <c r="J79" s="355" t="str">
        <f>IF(AND(F79&lt;&gt;"",H79&lt;&gt;""),ROUNDDOWN(F79*H79/1000000,2),"")</f>
        <v/>
      </c>
      <c r="K79" s="281"/>
      <c r="L79" s="280">
        <f t="shared" ref="L79:L88" si="29">IF(AND($J79&lt;&gt;"",K79&lt;&gt;""),$J79*K79,0)</f>
        <v>0</v>
      </c>
      <c r="M79" s="281"/>
      <c r="N79" s="280">
        <f t="shared" ref="N79:N88" si="30">IF(AND($J79&lt;&gt;"",M79&lt;&gt;""),$J79*M79,0)</f>
        <v>0</v>
      </c>
      <c r="O79" s="281"/>
      <c r="P79" s="280">
        <f t="shared" ref="P79:P88" si="31">IF(AND($J79&lt;&gt;"",O79&lt;&gt;""),$J79*O79,0)</f>
        <v>0</v>
      </c>
      <c r="Q79" s="281"/>
      <c r="R79" s="280">
        <f t="shared" ref="R79:R88" si="32">IF(AND($J79&lt;&gt;"",Q79&lt;&gt;""),$J79*Q79,0)</f>
        <v>0</v>
      </c>
      <c r="S79" s="281"/>
      <c r="T79" s="280">
        <f t="shared" ref="T79:T88" si="33">IF(AND($J79&lt;&gt;"",S79&lt;&gt;""),$J79*S79,0)</f>
        <v>0</v>
      </c>
      <c r="U79" s="281"/>
      <c r="V79" s="280">
        <f t="shared" ref="V79:V88" si="34">IF(AND($J79&lt;&gt;"",U79&lt;&gt;""),$J79*U79,0)</f>
        <v>0</v>
      </c>
      <c r="W79" s="281"/>
      <c r="X79" s="280">
        <f t="shared" ref="X79:X88" si="35">IF(AND($J79&lt;&gt;"",W79&lt;&gt;""),$J79*W79,0)</f>
        <v>0</v>
      </c>
      <c r="Y79" s="281"/>
      <c r="Z79" s="280">
        <f t="shared" ref="Z79:Z88" si="36">IF(AND($J79&lt;&gt;"",Y79&lt;&gt;""),$J79*Y79,0)</f>
        <v>0</v>
      </c>
      <c r="AA79" s="281"/>
      <c r="AB79" s="280">
        <f t="shared" ref="AB79:AB88" si="37">IF(AND($J79&lt;&gt;"",AA79&lt;&gt;""),$J79*AA79,0)</f>
        <v>0</v>
      </c>
      <c r="AC79" s="281"/>
      <c r="AD79" s="280">
        <f t="shared" ref="AD79:AD88" si="38">IF(AND($J79&lt;&gt;"",AC79&lt;&gt;""),$J79*AC79,0)</f>
        <v>0</v>
      </c>
      <c r="AE79" s="282"/>
      <c r="AF79" s="317">
        <f>SUM(K79*$K$8,M79*$M$8,O79*$O$8,Q79*$Q$8,S79*$S$8,U79*$U$8,W79*$W$8,Y79*$Y$8,AA79*$AA$8,AC79*$AC$8)</f>
        <v>0</v>
      </c>
      <c r="AG79" s="318">
        <f>SUM(L79*$K$8,N79*$M$8,P79*$O$8,R79*$Q$8,T79*$S$8,V79*$U$8,X79*$W$8,Z79*$Y$8,AB79*$AA$8,AD79*$AC$8)</f>
        <v>0</v>
      </c>
    </row>
    <row r="80" spans="1:33" s="274" customFormat="1" ht="21" customHeight="1" x14ac:dyDescent="0.2">
      <c r="A80" s="274" t="str">
        <f>IF(D80="","",MAX($A$78:$A79)+1)</f>
        <v/>
      </c>
      <c r="B80" s="946"/>
      <c r="C80" s="947"/>
      <c r="D80" s="356"/>
      <c r="E80" s="357" t="str">
        <f t="shared" ref="E80:E88" si="39">IF(D80="","",IF(LEFT(D80,1)&amp;RIGHT(D80,1)&lt;&gt;"W5","err",LEFT(D80,1)&amp;RIGHT(D80,1)))</f>
        <v/>
      </c>
      <c r="F80" s="287"/>
      <c r="G80" s="288" t="s">
        <v>2</v>
      </c>
      <c r="H80" s="287"/>
      <c r="I80" s="289" t="s">
        <v>4</v>
      </c>
      <c r="J80" s="358" t="str">
        <f t="shared" ref="J80:J88" si="40">IF(AND(F80&lt;&gt;"",H80&lt;&gt;""),ROUNDDOWN(F80*H80/1000000,2),"")</f>
        <v/>
      </c>
      <c r="K80" s="291"/>
      <c r="L80" s="290">
        <f t="shared" si="29"/>
        <v>0</v>
      </c>
      <c r="M80" s="291"/>
      <c r="N80" s="290">
        <f t="shared" si="30"/>
        <v>0</v>
      </c>
      <c r="O80" s="291"/>
      <c r="P80" s="290">
        <f t="shared" si="31"/>
        <v>0</v>
      </c>
      <c r="Q80" s="291"/>
      <c r="R80" s="290">
        <f t="shared" si="32"/>
        <v>0</v>
      </c>
      <c r="S80" s="291"/>
      <c r="T80" s="290">
        <f t="shared" si="33"/>
        <v>0</v>
      </c>
      <c r="U80" s="291"/>
      <c r="V80" s="290">
        <f t="shared" si="34"/>
        <v>0</v>
      </c>
      <c r="W80" s="291"/>
      <c r="X80" s="290">
        <f t="shared" si="35"/>
        <v>0</v>
      </c>
      <c r="Y80" s="291"/>
      <c r="Z80" s="290">
        <f t="shared" si="36"/>
        <v>0</v>
      </c>
      <c r="AA80" s="291"/>
      <c r="AB80" s="290">
        <f t="shared" si="37"/>
        <v>0</v>
      </c>
      <c r="AC80" s="291"/>
      <c r="AD80" s="290">
        <f t="shared" si="38"/>
        <v>0</v>
      </c>
      <c r="AE80" s="292"/>
      <c r="AF80" s="317">
        <f t="shared" ref="AF80:AG88" si="41">SUM(K80*$K$8,M80*$M$8,O80*$O$8,Q80*$Q$8,S80*$S$8,U80*$U$8,W80*$W$8,Y80*$Y$8,AA80*$AA$8,AC80*$AC$8)</f>
        <v>0</v>
      </c>
      <c r="AG80" s="318">
        <f t="shared" si="41"/>
        <v>0</v>
      </c>
    </row>
    <row r="81" spans="1:33" s="274" customFormat="1" ht="21" customHeight="1" x14ac:dyDescent="0.2">
      <c r="A81" s="274" t="str">
        <f>IF(D81="","",MAX($A$78:$A80)+1)</f>
        <v/>
      </c>
      <c r="B81" s="946"/>
      <c r="C81" s="947"/>
      <c r="D81" s="356"/>
      <c r="E81" s="357" t="str">
        <f t="shared" si="39"/>
        <v/>
      </c>
      <c r="F81" s="287"/>
      <c r="G81" s="288" t="s">
        <v>2</v>
      </c>
      <c r="H81" s="287"/>
      <c r="I81" s="289" t="s">
        <v>4</v>
      </c>
      <c r="J81" s="358" t="str">
        <f t="shared" si="40"/>
        <v/>
      </c>
      <c r="K81" s="291"/>
      <c r="L81" s="290">
        <f t="shared" si="29"/>
        <v>0</v>
      </c>
      <c r="M81" s="291"/>
      <c r="N81" s="290">
        <f t="shared" si="30"/>
        <v>0</v>
      </c>
      <c r="O81" s="291"/>
      <c r="P81" s="290">
        <f t="shared" si="31"/>
        <v>0</v>
      </c>
      <c r="Q81" s="291"/>
      <c r="R81" s="290">
        <f t="shared" si="32"/>
        <v>0</v>
      </c>
      <c r="S81" s="291"/>
      <c r="T81" s="290">
        <f t="shared" si="33"/>
        <v>0</v>
      </c>
      <c r="U81" s="291"/>
      <c r="V81" s="290">
        <f t="shared" si="34"/>
        <v>0</v>
      </c>
      <c r="W81" s="291"/>
      <c r="X81" s="290">
        <f t="shared" si="35"/>
        <v>0</v>
      </c>
      <c r="Y81" s="291"/>
      <c r="Z81" s="290">
        <f t="shared" si="36"/>
        <v>0</v>
      </c>
      <c r="AA81" s="291"/>
      <c r="AB81" s="290">
        <f t="shared" si="37"/>
        <v>0</v>
      </c>
      <c r="AC81" s="291"/>
      <c r="AD81" s="290">
        <f t="shared" si="38"/>
        <v>0</v>
      </c>
      <c r="AE81" s="292"/>
      <c r="AF81" s="317">
        <f t="shared" si="41"/>
        <v>0</v>
      </c>
      <c r="AG81" s="318">
        <f t="shared" si="41"/>
        <v>0</v>
      </c>
    </row>
    <row r="82" spans="1:33" s="274" customFormat="1" ht="21" customHeight="1" x14ac:dyDescent="0.2">
      <c r="A82" s="274" t="str">
        <f>IF(D82="","",MAX($A$78:$A81)+1)</f>
        <v/>
      </c>
      <c r="B82" s="946"/>
      <c r="C82" s="947"/>
      <c r="D82" s="356"/>
      <c r="E82" s="357" t="str">
        <f t="shared" si="39"/>
        <v/>
      </c>
      <c r="F82" s="287"/>
      <c r="G82" s="288" t="s">
        <v>2</v>
      </c>
      <c r="H82" s="287"/>
      <c r="I82" s="289" t="s">
        <v>4</v>
      </c>
      <c r="J82" s="358" t="str">
        <f t="shared" si="40"/>
        <v/>
      </c>
      <c r="K82" s="291"/>
      <c r="L82" s="290">
        <f t="shared" si="29"/>
        <v>0</v>
      </c>
      <c r="M82" s="291"/>
      <c r="N82" s="290">
        <f t="shared" si="30"/>
        <v>0</v>
      </c>
      <c r="O82" s="291"/>
      <c r="P82" s="290">
        <f t="shared" si="31"/>
        <v>0</v>
      </c>
      <c r="Q82" s="291"/>
      <c r="R82" s="290">
        <f t="shared" si="32"/>
        <v>0</v>
      </c>
      <c r="S82" s="291"/>
      <c r="T82" s="290">
        <f t="shared" si="33"/>
        <v>0</v>
      </c>
      <c r="U82" s="291"/>
      <c r="V82" s="290">
        <f t="shared" si="34"/>
        <v>0</v>
      </c>
      <c r="W82" s="291"/>
      <c r="X82" s="290">
        <f t="shared" si="35"/>
        <v>0</v>
      </c>
      <c r="Y82" s="291"/>
      <c r="Z82" s="290">
        <f t="shared" si="36"/>
        <v>0</v>
      </c>
      <c r="AA82" s="291"/>
      <c r="AB82" s="290">
        <f t="shared" si="37"/>
        <v>0</v>
      </c>
      <c r="AC82" s="291"/>
      <c r="AD82" s="290">
        <f t="shared" si="38"/>
        <v>0</v>
      </c>
      <c r="AE82" s="292"/>
      <c r="AF82" s="317">
        <f t="shared" si="41"/>
        <v>0</v>
      </c>
      <c r="AG82" s="318">
        <f t="shared" si="41"/>
        <v>0</v>
      </c>
    </row>
    <row r="83" spans="1:33" s="274" customFormat="1" ht="21" customHeight="1" x14ac:dyDescent="0.2">
      <c r="A83" s="274" t="str">
        <f>IF(D83="","",MAX($A$78:$A82)+1)</f>
        <v/>
      </c>
      <c r="B83" s="946"/>
      <c r="C83" s="947"/>
      <c r="D83" s="356"/>
      <c r="E83" s="357" t="str">
        <f t="shared" si="39"/>
        <v/>
      </c>
      <c r="F83" s="287"/>
      <c r="G83" s="288" t="s">
        <v>2</v>
      </c>
      <c r="H83" s="287"/>
      <c r="I83" s="289" t="s">
        <v>4</v>
      </c>
      <c r="J83" s="358" t="str">
        <f t="shared" si="40"/>
        <v/>
      </c>
      <c r="K83" s="291"/>
      <c r="L83" s="290">
        <f t="shared" si="29"/>
        <v>0</v>
      </c>
      <c r="M83" s="291"/>
      <c r="N83" s="290">
        <f t="shared" si="30"/>
        <v>0</v>
      </c>
      <c r="O83" s="291"/>
      <c r="P83" s="290">
        <f t="shared" si="31"/>
        <v>0</v>
      </c>
      <c r="Q83" s="291"/>
      <c r="R83" s="290">
        <f t="shared" si="32"/>
        <v>0</v>
      </c>
      <c r="S83" s="291"/>
      <c r="T83" s="290">
        <f t="shared" si="33"/>
        <v>0</v>
      </c>
      <c r="U83" s="291"/>
      <c r="V83" s="290">
        <f t="shared" si="34"/>
        <v>0</v>
      </c>
      <c r="W83" s="291"/>
      <c r="X83" s="290">
        <f t="shared" si="35"/>
        <v>0</v>
      </c>
      <c r="Y83" s="291"/>
      <c r="Z83" s="290">
        <f t="shared" si="36"/>
        <v>0</v>
      </c>
      <c r="AA83" s="291"/>
      <c r="AB83" s="290">
        <f t="shared" si="37"/>
        <v>0</v>
      </c>
      <c r="AC83" s="291"/>
      <c r="AD83" s="290">
        <f t="shared" si="38"/>
        <v>0</v>
      </c>
      <c r="AE83" s="292"/>
      <c r="AF83" s="317">
        <f t="shared" si="41"/>
        <v>0</v>
      </c>
      <c r="AG83" s="318">
        <f t="shared" si="41"/>
        <v>0</v>
      </c>
    </row>
    <row r="84" spans="1:33" s="274" customFormat="1" ht="21" customHeight="1" x14ac:dyDescent="0.2">
      <c r="A84" s="274" t="str">
        <f>IF(D84="","",MAX($A$78:$A83)+1)</f>
        <v/>
      </c>
      <c r="B84" s="946"/>
      <c r="C84" s="947"/>
      <c r="D84" s="356"/>
      <c r="E84" s="357" t="str">
        <f t="shared" si="39"/>
        <v/>
      </c>
      <c r="F84" s="287"/>
      <c r="G84" s="288" t="s">
        <v>2</v>
      </c>
      <c r="H84" s="287"/>
      <c r="I84" s="289" t="s">
        <v>4</v>
      </c>
      <c r="J84" s="358" t="str">
        <f t="shared" si="40"/>
        <v/>
      </c>
      <c r="K84" s="291"/>
      <c r="L84" s="290">
        <f t="shared" si="29"/>
        <v>0</v>
      </c>
      <c r="M84" s="291"/>
      <c r="N84" s="290">
        <f t="shared" si="30"/>
        <v>0</v>
      </c>
      <c r="O84" s="291"/>
      <c r="P84" s="290">
        <f t="shared" si="31"/>
        <v>0</v>
      </c>
      <c r="Q84" s="291"/>
      <c r="R84" s="290">
        <f t="shared" si="32"/>
        <v>0</v>
      </c>
      <c r="S84" s="291"/>
      <c r="T84" s="290">
        <f t="shared" si="33"/>
        <v>0</v>
      </c>
      <c r="U84" s="291"/>
      <c r="V84" s="290">
        <f t="shared" si="34"/>
        <v>0</v>
      </c>
      <c r="W84" s="291"/>
      <c r="X84" s="290">
        <f t="shared" si="35"/>
        <v>0</v>
      </c>
      <c r="Y84" s="291"/>
      <c r="Z84" s="290">
        <f t="shared" si="36"/>
        <v>0</v>
      </c>
      <c r="AA84" s="291"/>
      <c r="AB84" s="290">
        <f t="shared" si="37"/>
        <v>0</v>
      </c>
      <c r="AC84" s="291"/>
      <c r="AD84" s="290">
        <f t="shared" si="38"/>
        <v>0</v>
      </c>
      <c r="AE84" s="292"/>
      <c r="AF84" s="317">
        <f t="shared" si="41"/>
        <v>0</v>
      </c>
      <c r="AG84" s="318">
        <f t="shared" si="41"/>
        <v>0</v>
      </c>
    </row>
    <row r="85" spans="1:33" s="274" customFormat="1" ht="21" customHeight="1" x14ac:dyDescent="0.2">
      <c r="A85" s="274" t="str">
        <f>IF(D85="","",MAX($A$78:$A84)+1)</f>
        <v/>
      </c>
      <c r="B85" s="946"/>
      <c r="C85" s="947"/>
      <c r="D85" s="356"/>
      <c r="E85" s="357" t="str">
        <f t="shared" si="39"/>
        <v/>
      </c>
      <c r="F85" s="287"/>
      <c r="G85" s="288" t="s">
        <v>2</v>
      </c>
      <c r="H85" s="287"/>
      <c r="I85" s="289" t="s">
        <v>4</v>
      </c>
      <c r="J85" s="358" t="str">
        <f t="shared" si="40"/>
        <v/>
      </c>
      <c r="K85" s="291"/>
      <c r="L85" s="290">
        <f t="shared" si="29"/>
        <v>0</v>
      </c>
      <c r="M85" s="291"/>
      <c r="N85" s="290">
        <f t="shared" si="30"/>
        <v>0</v>
      </c>
      <c r="O85" s="291"/>
      <c r="P85" s="290">
        <f t="shared" si="31"/>
        <v>0</v>
      </c>
      <c r="Q85" s="291"/>
      <c r="R85" s="290">
        <f t="shared" si="32"/>
        <v>0</v>
      </c>
      <c r="S85" s="291"/>
      <c r="T85" s="290">
        <f t="shared" si="33"/>
        <v>0</v>
      </c>
      <c r="U85" s="291"/>
      <c r="V85" s="290">
        <f t="shared" si="34"/>
        <v>0</v>
      </c>
      <c r="W85" s="291"/>
      <c r="X85" s="290">
        <f t="shared" si="35"/>
        <v>0</v>
      </c>
      <c r="Y85" s="291"/>
      <c r="Z85" s="290">
        <f t="shared" si="36"/>
        <v>0</v>
      </c>
      <c r="AA85" s="291"/>
      <c r="AB85" s="290">
        <f t="shared" si="37"/>
        <v>0</v>
      </c>
      <c r="AC85" s="291"/>
      <c r="AD85" s="290">
        <f t="shared" si="38"/>
        <v>0</v>
      </c>
      <c r="AE85" s="292"/>
      <c r="AF85" s="317">
        <f t="shared" si="41"/>
        <v>0</v>
      </c>
      <c r="AG85" s="318">
        <f t="shared" si="41"/>
        <v>0</v>
      </c>
    </row>
    <row r="86" spans="1:33" s="274" customFormat="1" ht="21" customHeight="1" x14ac:dyDescent="0.2">
      <c r="A86" s="274" t="str">
        <f>IF(D86="","",MAX($A$78:$A85)+1)</f>
        <v/>
      </c>
      <c r="B86" s="946"/>
      <c r="C86" s="947"/>
      <c r="D86" s="356"/>
      <c r="E86" s="357" t="str">
        <f t="shared" si="39"/>
        <v/>
      </c>
      <c r="F86" s="287"/>
      <c r="G86" s="288" t="s">
        <v>2</v>
      </c>
      <c r="H86" s="287"/>
      <c r="I86" s="289" t="s">
        <v>4</v>
      </c>
      <c r="J86" s="358" t="str">
        <f t="shared" si="40"/>
        <v/>
      </c>
      <c r="K86" s="291"/>
      <c r="L86" s="290">
        <f t="shared" si="29"/>
        <v>0</v>
      </c>
      <c r="M86" s="291"/>
      <c r="N86" s="290">
        <f t="shared" si="30"/>
        <v>0</v>
      </c>
      <c r="O86" s="291"/>
      <c r="P86" s="290">
        <f t="shared" si="31"/>
        <v>0</v>
      </c>
      <c r="Q86" s="291"/>
      <c r="R86" s="290">
        <f t="shared" si="32"/>
        <v>0</v>
      </c>
      <c r="S86" s="291"/>
      <c r="T86" s="290">
        <f t="shared" si="33"/>
        <v>0</v>
      </c>
      <c r="U86" s="291"/>
      <c r="V86" s="290">
        <f t="shared" si="34"/>
        <v>0</v>
      </c>
      <c r="W86" s="291"/>
      <c r="X86" s="290">
        <f t="shared" si="35"/>
        <v>0</v>
      </c>
      <c r="Y86" s="291"/>
      <c r="Z86" s="290">
        <f t="shared" si="36"/>
        <v>0</v>
      </c>
      <c r="AA86" s="291"/>
      <c r="AB86" s="290">
        <f t="shared" si="37"/>
        <v>0</v>
      </c>
      <c r="AC86" s="291"/>
      <c r="AD86" s="290">
        <f t="shared" si="38"/>
        <v>0</v>
      </c>
      <c r="AE86" s="292"/>
      <c r="AF86" s="317">
        <f t="shared" si="41"/>
        <v>0</v>
      </c>
      <c r="AG86" s="318">
        <f t="shared" si="41"/>
        <v>0</v>
      </c>
    </row>
    <row r="87" spans="1:33" s="274" customFormat="1" ht="21" customHeight="1" x14ac:dyDescent="0.2">
      <c r="A87" s="274" t="str">
        <f>IF(D87="","",MAX($A$78:$A86)+1)</f>
        <v/>
      </c>
      <c r="B87" s="946"/>
      <c r="C87" s="947"/>
      <c r="D87" s="356"/>
      <c r="E87" s="357" t="str">
        <f t="shared" si="39"/>
        <v/>
      </c>
      <c r="F87" s="287"/>
      <c r="G87" s="288" t="s">
        <v>2</v>
      </c>
      <c r="H87" s="287"/>
      <c r="I87" s="289" t="s">
        <v>4</v>
      </c>
      <c r="J87" s="358" t="str">
        <f t="shared" si="40"/>
        <v/>
      </c>
      <c r="K87" s="291"/>
      <c r="L87" s="290">
        <f t="shared" si="29"/>
        <v>0</v>
      </c>
      <c r="M87" s="291"/>
      <c r="N87" s="290">
        <f t="shared" si="30"/>
        <v>0</v>
      </c>
      <c r="O87" s="291"/>
      <c r="P87" s="290">
        <f t="shared" si="31"/>
        <v>0</v>
      </c>
      <c r="Q87" s="291"/>
      <c r="R87" s="290">
        <f t="shared" si="32"/>
        <v>0</v>
      </c>
      <c r="S87" s="291"/>
      <c r="T87" s="290">
        <f t="shared" si="33"/>
        <v>0</v>
      </c>
      <c r="U87" s="291"/>
      <c r="V87" s="290">
        <f t="shared" si="34"/>
        <v>0</v>
      </c>
      <c r="W87" s="291"/>
      <c r="X87" s="290">
        <f t="shared" si="35"/>
        <v>0</v>
      </c>
      <c r="Y87" s="291"/>
      <c r="Z87" s="290">
        <f t="shared" si="36"/>
        <v>0</v>
      </c>
      <c r="AA87" s="291"/>
      <c r="AB87" s="290">
        <f t="shared" si="37"/>
        <v>0</v>
      </c>
      <c r="AC87" s="291"/>
      <c r="AD87" s="290">
        <f t="shared" si="38"/>
        <v>0</v>
      </c>
      <c r="AE87" s="292"/>
      <c r="AF87" s="317">
        <f t="shared" si="41"/>
        <v>0</v>
      </c>
      <c r="AG87" s="318">
        <f t="shared" si="41"/>
        <v>0</v>
      </c>
    </row>
    <row r="88" spans="1:33" s="274" customFormat="1" ht="21" customHeight="1" thickBot="1" x14ac:dyDescent="0.25">
      <c r="A88" s="274" t="str">
        <f>IF(D88="","",MAX($A$78:$A87)+1)</f>
        <v/>
      </c>
      <c r="B88" s="955"/>
      <c r="C88" s="956"/>
      <c r="D88" s="359"/>
      <c r="E88" s="360" t="str">
        <f t="shared" si="39"/>
        <v/>
      </c>
      <c r="F88" s="297"/>
      <c r="G88" s="298" t="s">
        <v>2</v>
      </c>
      <c r="H88" s="297"/>
      <c r="I88" s="299" t="s">
        <v>4</v>
      </c>
      <c r="J88" s="361" t="str">
        <f t="shared" si="40"/>
        <v/>
      </c>
      <c r="K88" s="301"/>
      <c r="L88" s="300">
        <f t="shared" si="29"/>
        <v>0</v>
      </c>
      <c r="M88" s="301"/>
      <c r="N88" s="300">
        <f t="shared" si="30"/>
        <v>0</v>
      </c>
      <c r="O88" s="301"/>
      <c r="P88" s="300">
        <f t="shared" si="31"/>
        <v>0</v>
      </c>
      <c r="Q88" s="301"/>
      <c r="R88" s="300">
        <f t="shared" si="32"/>
        <v>0</v>
      </c>
      <c r="S88" s="301"/>
      <c r="T88" s="300">
        <f t="shared" si="33"/>
        <v>0</v>
      </c>
      <c r="U88" s="301"/>
      <c r="V88" s="300">
        <f t="shared" si="34"/>
        <v>0</v>
      </c>
      <c r="W88" s="301"/>
      <c r="X88" s="300">
        <f t="shared" si="35"/>
        <v>0</v>
      </c>
      <c r="Y88" s="301"/>
      <c r="Z88" s="300">
        <f t="shared" si="36"/>
        <v>0</v>
      </c>
      <c r="AA88" s="301"/>
      <c r="AB88" s="300">
        <f t="shared" si="37"/>
        <v>0</v>
      </c>
      <c r="AC88" s="301"/>
      <c r="AD88" s="300">
        <f t="shared" si="38"/>
        <v>0</v>
      </c>
      <c r="AE88" s="292"/>
      <c r="AF88" s="362">
        <f t="shared" si="41"/>
        <v>0</v>
      </c>
      <c r="AG88" s="303">
        <f t="shared" si="41"/>
        <v>0</v>
      </c>
    </row>
    <row r="89" spans="1:33" s="249" customFormat="1" ht="21" customHeight="1" thickTop="1" x14ac:dyDescent="0.2">
      <c r="B89" s="938" t="s">
        <v>6</v>
      </c>
      <c r="C89" s="938"/>
      <c r="D89" s="938"/>
      <c r="E89" s="938"/>
      <c r="F89" s="938"/>
      <c r="G89" s="938"/>
      <c r="H89" s="938"/>
      <c r="I89" s="938"/>
      <c r="J89" s="938"/>
      <c r="K89" s="304">
        <f t="shared" ref="K89:AD89" si="42">SUM(K79:K88)</f>
        <v>0</v>
      </c>
      <c r="L89" s="305">
        <f t="shared" si="42"/>
        <v>0</v>
      </c>
      <c r="M89" s="304">
        <f t="shared" si="42"/>
        <v>0</v>
      </c>
      <c r="N89" s="305">
        <f t="shared" si="42"/>
        <v>0</v>
      </c>
      <c r="O89" s="304">
        <f t="shared" si="42"/>
        <v>0</v>
      </c>
      <c r="P89" s="305">
        <f t="shared" si="42"/>
        <v>0</v>
      </c>
      <c r="Q89" s="304">
        <f t="shared" si="42"/>
        <v>0</v>
      </c>
      <c r="R89" s="305">
        <f t="shared" si="42"/>
        <v>0</v>
      </c>
      <c r="S89" s="304">
        <f t="shared" si="42"/>
        <v>0</v>
      </c>
      <c r="T89" s="305">
        <f t="shared" si="42"/>
        <v>0</v>
      </c>
      <c r="U89" s="304">
        <f t="shared" si="42"/>
        <v>0</v>
      </c>
      <c r="V89" s="305">
        <f t="shared" si="42"/>
        <v>0</v>
      </c>
      <c r="W89" s="304">
        <f t="shared" si="42"/>
        <v>0</v>
      </c>
      <c r="X89" s="305">
        <f t="shared" si="42"/>
        <v>0</v>
      </c>
      <c r="Y89" s="304">
        <f t="shared" si="42"/>
        <v>0</v>
      </c>
      <c r="Z89" s="305">
        <f t="shared" si="42"/>
        <v>0</v>
      </c>
      <c r="AA89" s="304">
        <f t="shared" si="42"/>
        <v>0</v>
      </c>
      <c r="AB89" s="305">
        <f t="shared" si="42"/>
        <v>0</v>
      </c>
      <c r="AC89" s="304">
        <f t="shared" si="42"/>
        <v>0</v>
      </c>
      <c r="AD89" s="305">
        <f t="shared" si="42"/>
        <v>0</v>
      </c>
      <c r="AE89" s="282"/>
      <c r="AF89" s="304">
        <f>SUM(AF79:AF88)</f>
        <v>0</v>
      </c>
      <c r="AG89" s="306">
        <f>SUM(AG79:AG88)</f>
        <v>0</v>
      </c>
    </row>
    <row r="90" spans="1:33" s="249" customFormat="1" ht="15" customHeight="1" x14ac:dyDescent="0.2">
      <c r="B90" s="307"/>
      <c r="C90" s="307"/>
      <c r="D90" s="307"/>
      <c r="E90" s="307"/>
      <c r="F90" s="307"/>
      <c r="G90" s="307"/>
      <c r="H90" s="307"/>
      <c r="I90" s="307"/>
      <c r="J90" s="307"/>
      <c r="K90" s="245"/>
      <c r="L90" s="308"/>
      <c r="M90" s="245"/>
      <c r="N90" s="308"/>
      <c r="O90" s="245"/>
      <c r="P90" s="308"/>
      <c r="Q90" s="245"/>
      <c r="R90" s="308"/>
      <c r="S90" s="245"/>
      <c r="T90" s="308"/>
      <c r="U90" s="245"/>
      <c r="V90" s="308"/>
      <c r="W90" s="245"/>
      <c r="X90" s="308"/>
      <c r="Y90" s="245"/>
      <c r="Z90" s="308"/>
      <c r="AA90" s="245"/>
      <c r="AB90" s="308"/>
      <c r="AC90" s="245"/>
      <c r="AD90" s="308"/>
      <c r="AE90" s="309"/>
      <c r="AF90" s="245"/>
      <c r="AG90" s="308"/>
    </row>
    <row r="91" spans="1:33" ht="23.25" customHeight="1" x14ac:dyDescent="0.25">
      <c r="B91" s="919" t="s">
        <v>0</v>
      </c>
      <c r="C91" s="919"/>
      <c r="D91" s="920" t="s">
        <v>116</v>
      </c>
      <c r="E91" s="921"/>
      <c r="F91" s="921"/>
      <c r="G91" s="921"/>
      <c r="H91" s="921"/>
      <c r="I91" s="921"/>
      <c r="J91" s="922"/>
      <c r="K91" s="248"/>
      <c r="L91" s="245"/>
      <c r="M91" s="245"/>
      <c r="N91" s="245"/>
      <c r="O91" s="245"/>
      <c r="P91" s="245"/>
      <c r="Q91" s="245"/>
      <c r="R91" s="245"/>
      <c r="S91" s="245"/>
      <c r="T91" s="245"/>
      <c r="U91" s="245"/>
      <c r="V91" s="245"/>
      <c r="W91" s="245"/>
      <c r="X91" s="245"/>
      <c r="Y91" s="245"/>
      <c r="Z91" s="245"/>
      <c r="AA91" s="245"/>
      <c r="AB91" s="245"/>
      <c r="AC91" s="245"/>
      <c r="AD91" s="245"/>
      <c r="AE91" s="245"/>
      <c r="AF91" s="352"/>
      <c r="AG91" s="352"/>
    </row>
    <row r="92" spans="1:33" ht="21.75" customHeight="1" x14ac:dyDescent="0.2">
      <c r="B92" s="923" t="str">
        <f>IF(COUNTIF(E94:E113,"err")&gt;0,"グレードと一致しない型番があります。財団掲載型番を確認して下さい。","")</f>
        <v/>
      </c>
      <c r="C92" s="923"/>
      <c r="D92" s="923"/>
      <c r="E92" s="923"/>
      <c r="F92" s="923"/>
      <c r="G92" s="923"/>
      <c r="H92" s="923"/>
      <c r="I92" s="923"/>
      <c r="J92" s="923"/>
      <c r="K92" s="266" t="s">
        <v>13</v>
      </c>
      <c r="L92" s="245"/>
      <c r="M92" s="245"/>
      <c r="N92" s="245"/>
      <c r="O92" s="245"/>
      <c r="P92" s="245"/>
      <c r="Q92" s="245"/>
      <c r="R92" s="245"/>
      <c r="S92" s="245"/>
      <c r="T92" s="245"/>
      <c r="U92" s="245"/>
      <c r="V92" s="245"/>
      <c r="W92" s="245"/>
      <c r="X92" s="245"/>
      <c r="Y92" s="245"/>
      <c r="Z92" s="245"/>
      <c r="AA92" s="245"/>
      <c r="AB92" s="245"/>
      <c r="AC92" s="245"/>
      <c r="AD92" s="245"/>
      <c r="AE92" s="245"/>
      <c r="AF92" s="245"/>
      <c r="AG92" s="245"/>
    </row>
    <row r="93" spans="1:33" s="267" customFormat="1" ht="25.5" customHeight="1" thickBot="1" x14ac:dyDescent="0.25">
      <c r="B93" s="952" t="s">
        <v>1</v>
      </c>
      <c r="C93" s="953"/>
      <c r="D93" s="363" t="s">
        <v>135</v>
      </c>
      <c r="E93" s="364" t="s">
        <v>42</v>
      </c>
      <c r="F93" s="954" t="s">
        <v>16</v>
      </c>
      <c r="G93" s="954"/>
      <c r="H93" s="954"/>
      <c r="I93" s="953"/>
      <c r="J93" s="364" t="s">
        <v>3</v>
      </c>
      <c r="K93" s="365" t="s">
        <v>35</v>
      </c>
      <c r="L93" s="364" t="s">
        <v>5</v>
      </c>
      <c r="M93" s="365" t="s">
        <v>35</v>
      </c>
      <c r="N93" s="364" t="s">
        <v>5</v>
      </c>
      <c r="O93" s="365" t="s">
        <v>35</v>
      </c>
      <c r="P93" s="364" t="s">
        <v>5</v>
      </c>
      <c r="Q93" s="365" t="s">
        <v>35</v>
      </c>
      <c r="R93" s="364" t="s">
        <v>5</v>
      </c>
      <c r="S93" s="365" t="s">
        <v>35</v>
      </c>
      <c r="T93" s="364" t="s">
        <v>5</v>
      </c>
      <c r="U93" s="365" t="s">
        <v>35</v>
      </c>
      <c r="V93" s="364" t="s">
        <v>5</v>
      </c>
      <c r="W93" s="365" t="s">
        <v>35</v>
      </c>
      <c r="X93" s="364" t="s">
        <v>5</v>
      </c>
      <c r="Y93" s="365" t="s">
        <v>35</v>
      </c>
      <c r="Z93" s="364" t="s">
        <v>5</v>
      </c>
      <c r="AA93" s="365" t="s">
        <v>35</v>
      </c>
      <c r="AB93" s="364" t="s">
        <v>5</v>
      </c>
      <c r="AC93" s="365" t="s">
        <v>35</v>
      </c>
      <c r="AD93" s="364" t="s">
        <v>5</v>
      </c>
      <c r="AE93" s="271"/>
      <c r="AF93" s="272" t="s">
        <v>46</v>
      </c>
      <c r="AG93" s="273" t="s">
        <v>47</v>
      </c>
    </row>
    <row r="94" spans="1:33" s="274" customFormat="1" ht="21" customHeight="1" thickTop="1" x14ac:dyDescent="0.2">
      <c r="A94" s="274" t="str">
        <f>IF(D94="","",MAX($A$93:$A93)+1)</f>
        <v/>
      </c>
      <c r="B94" s="944"/>
      <c r="C94" s="945"/>
      <c r="D94" s="353"/>
      <c r="E94" s="366" t="str">
        <f>IF(D94="","",IF(AND(LEFT(D94,1)&amp;RIGHT(D94,1)&lt;&gt;"W6"),"err",LEFT(D94,1)&amp;RIGHT(D94,1)))</f>
        <v/>
      </c>
      <c r="F94" s="277"/>
      <c r="G94" s="278" t="s">
        <v>2</v>
      </c>
      <c r="H94" s="277"/>
      <c r="I94" s="279" t="s">
        <v>4</v>
      </c>
      <c r="J94" s="355" t="str">
        <f>IF(AND(F94&lt;&gt;"",H94&lt;&gt;""),ROUNDDOWN(F94*H94/1000000,2),"")</f>
        <v/>
      </c>
      <c r="K94" s="281"/>
      <c r="L94" s="280">
        <f t="shared" ref="L94:L113" si="43">IF(AND($J94&lt;&gt;"",K94&lt;&gt;""),$J94*K94,0)</f>
        <v>0</v>
      </c>
      <c r="M94" s="281"/>
      <c r="N94" s="280">
        <f t="shared" ref="N94:N113" si="44">IF(AND($J94&lt;&gt;"",M94&lt;&gt;""),$J94*M94,0)</f>
        <v>0</v>
      </c>
      <c r="O94" s="281"/>
      <c r="P94" s="280">
        <f t="shared" ref="P94:P113" si="45">IF(AND($J94&lt;&gt;"",O94&lt;&gt;""),$J94*O94,0)</f>
        <v>0</v>
      </c>
      <c r="Q94" s="281"/>
      <c r="R94" s="280">
        <f t="shared" ref="R94:R113" si="46">IF(AND($J94&lt;&gt;"",Q94&lt;&gt;""),$J94*Q94,0)</f>
        <v>0</v>
      </c>
      <c r="S94" s="281"/>
      <c r="T94" s="280">
        <f t="shared" ref="T94:T113" si="47">IF(AND($J94&lt;&gt;"",S94&lt;&gt;""),$J94*S94,0)</f>
        <v>0</v>
      </c>
      <c r="U94" s="281"/>
      <c r="V94" s="280">
        <f t="shared" ref="V94:V113" si="48">IF(AND($J94&lt;&gt;"",U94&lt;&gt;""),$J94*U94,0)</f>
        <v>0</v>
      </c>
      <c r="W94" s="281"/>
      <c r="X94" s="280">
        <f t="shared" ref="X94:X113" si="49">IF(AND($J94&lt;&gt;"",W94&lt;&gt;""),$J94*W94,0)</f>
        <v>0</v>
      </c>
      <c r="Y94" s="281"/>
      <c r="Z94" s="280">
        <f t="shared" ref="Z94:Z113" si="50">IF(AND($J94&lt;&gt;"",Y94&lt;&gt;""),$J94*Y94,0)</f>
        <v>0</v>
      </c>
      <c r="AA94" s="281"/>
      <c r="AB94" s="280">
        <f t="shared" ref="AB94:AB113" si="51">IF(AND($J94&lt;&gt;"",AA94&lt;&gt;""),$J94*AA94,0)</f>
        <v>0</v>
      </c>
      <c r="AC94" s="281"/>
      <c r="AD94" s="280">
        <f t="shared" ref="AD94:AD113" si="52">IF(AND($J94&lt;&gt;"",AC94&lt;&gt;""),$J94*AC94,0)</f>
        <v>0</v>
      </c>
      <c r="AE94" s="282"/>
      <c r="AF94" s="317">
        <f>SUM(K94*$K$8,M94*$M$8,O94*$O$8,Q94*$Q$8,S94*$S$8,U94*$U$8,W94*$W$8,Y94*$Y$8,AA94*$AA$8,AC94*$AC$8)</f>
        <v>0</v>
      </c>
      <c r="AG94" s="318">
        <f>SUM(L94*$K$8,N94*$M$8,P94*$O$8,R94*$Q$8,T94*$S$8,V94*$U$8,X94*$W$8,Z94*$Y$8,AB94*$AA$8,AD94*$AC$8)</f>
        <v>0</v>
      </c>
    </row>
    <row r="95" spans="1:33" s="274" customFormat="1" ht="21" customHeight="1" x14ac:dyDescent="0.2">
      <c r="A95" s="274" t="str">
        <f>IF(D95="","",MAX($A$93:$A94)+1)</f>
        <v/>
      </c>
      <c r="B95" s="946"/>
      <c r="C95" s="947"/>
      <c r="D95" s="356"/>
      <c r="E95" s="367" t="str">
        <f t="shared" ref="E95:E113" si="53">IF(D95="","",IF(AND(LEFT(D95,1)&amp;RIGHT(D95,1)&lt;&gt;"W6"),"err",LEFT(D95,1)&amp;RIGHT(D95,1)))</f>
        <v/>
      </c>
      <c r="F95" s="287"/>
      <c r="G95" s="288" t="s">
        <v>2</v>
      </c>
      <c r="H95" s="287"/>
      <c r="I95" s="289" t="s">
        <v>4</v>
      </c>
      <c r="J95" s="358" t="str">
        <f t="shared" ref="J95:J113" si="54">IF(AND(F95&lt;&gt;"",H95&lt;&gt;""),ROUNDDOWN(F95*H95/1000000,2),"")</f>
        <v/>
      </c>
      <c r="K95" s="291"/>
      <c r="L95" s="290">
        <f t="shared" si="43"/>
        <v>0</v>
      </c>
      <c r="M95" s="291"/>
      <c r="N95" s="290">
        <f t="shared" si="44"/>
        <v>0</v>
      </c>
      <c r="O95" s="291"/>
      <c r="P95" s="290">
        <f t="shared" si="45"/>
        <v>0</v>
      </c>
      <c r="Q95" s="291"/>
      <c r="R95" s="290">
        <f t="shared" si="46"/>
        <v>0</v>
      </c>
      <c r="S95" s="291"/>
      <c r="T95" s="290">
        <f t="shared" si="47"/>
        <v>0</v>
      </c>
      <c r="U95" s="291"/>
      <c r="V95" s="290">
        <f t="shared" si="48"/>
        <v>0</v>
      </c>
      <c r="W95" s="291"/>
      <c r="X95" s="290">
        <f t="shared" si="49"/>
        <v>0</v>
      </c>
      <c r="Y95" s="291"/>
      <c r="Z95" s="290">
        <f t="shared" si="50"/>
        <v>0</v>
      </c>
      <c r="AA95" s="291"/>
      <c r="AB95" s="290">
        <f t="shared" si="51"/>
        <v>0</v>
      </c>
      <c r="AC95" s="291"/>
      <c r="AD95" s="290">
        <f t="shared" si="52"/>
        <v>0</v>
      </c>
      <c r="AE95" s="292"/>
      <c r="AF95" s="317">
        <f t="shared" ref="AF95:AG113" si="55">SUM(K95*$K$8,M95*$M$8,O95*$O$8,Q95*$Q$8,S95*$S$8,U95*$U$8,W95*$W$8,Y95*$Y$8,AA95*$AA$8,AC95*$AC$8)</f>
        <v>0</v>
      </c>
      <c r="AG95" s="318">
        <f t="shared" si="55"/>
        <v>0</v>
      </c>
    </row>
    <row r="96" spans="1:33" s="274" customFormat="1" ht="21" customHeight="1" x14ac:dyDescent="0.2">
      <c r="A96" s="274" t="str">
        <f>IF(D96="","",MAX($A$93:$A95)+1)</f>
        <v/>
      </c>
      <c r="B96" s="946"/>
      <c r="C96" s="947"/>
      <c r="D96" s="356"/>
      <c r="E96" s="367" t="str">
        <f t="shared" si="53"/>
        <v/>
      </c>
      <c r="F96" s="287"/>
      <c r="G96" s="288" t="s">
        <v>2</v>
      </c>
      <c r="H96" s="287"/>
      <c r="I96" s="289" t="s">
        <v>4</v>
      </c>
      <c r="J96" s="358" t="str">
        <f t="shared" si="54"/>
        <v/>
      </c>
      <c r="K96" s="291"/>
      <c r="L96" s="290">
        <f t="shared" si="43"/>
        <v>0</v>
      </c>
      <c r="M96" s="291"/>
      <c r="N96" s="290">
        <f t="shared" si="44"/>
        <v>0</v>
      </c>
      <c r="O96" s="291"/>
      <c r="P96" s="290">
        <f t="shared" si="45"/>
        <v>0</v>
      </c>
      <c r="Q96" s="291"/>
      <c r="R96" s="290">
        <f t="shared" si="46"/>
        <v>0</v>
      </c>
      <c r="S96" s="291"/>
      <c r="T96" s="290">
        <f t="shared" si="47"/>
        <v>0</v>
      </c>
      <c r="U96" s="291"/>
      <c r="V96" s="290">
        <f t="shared" si="48"/>
        <v>0</v>
      </c>
      <c r="W96" s="291"/>
      <c r="X96" s="290">
        <f t="shared" si="49"/>
        <v>0</v>
      </c>
      <c r="Y96" s="291"/>
      <c r="Z96" s="290">
        <f t="shared" si="50"/>
        <v>0</v>
      </c>
      <c r="AA96" s="291"/>
      <c r="AB96" s="290">
        <f t="shared" si="51"/>
        <v>0</v>
      </c>
      <c r="AC96" s="291"/>
      <c r="AD96" s="290">
        <f t="shared" si="52"/>
        <v>0</v>
      </c>
      <c r="AE96" s="292"/>
      <c r="AF96" s="317">
        <f t="shared" si="55"/>
        <v>0</v>
      </c>
      <c r="AG96" s="318">
        <f t="shared" si="55"/>
        <v>0</v>
      </c>
    </row>
    <row r="97" spans="1:33" s="274" customFormat="1" ht="21" customHeight="1" x14ac:dyDescent="0.2">
      <c r="A97" s="274" t="str">
        <f>IF(D97="","",MAX($A$93:$A96)+1)</f>
        <v/>
      </c>
      <c r="B97" s="946"/>
      <c r="C97" s="947"/>
      <c r="D97" s="356"/>
      <c r="E97" s="367" t="str">
        <f t="shared" si="53"/>
        <v/>
      </c>
      <c r="F97" s="287"/>
      <c r="G97" s="288" t="s">
        <v>2</v>
      </c>
      <c r="H97" s="287"/>
      <c r="I97" s="289" t="s">
        <v>4</v>
      </c>
      <c r="J97" s="358" t="str">
        <f t="shared" si="54"/>
        <v/>
      </c>
      <c r="K97" s="291"/>
      <c r="L97" s="290">
        <f t="shared" si="43"/>
        <v>0</v>
      </c>
      <c r="M97" s="291"/>
      <c r="N97" s="290">
        <f t="shared" si="44"/>
        <v>0</v>
      </c>
      <c r="O97" s="291"/>
      <c r="P97" s="290">
        <f t="shared" si="45"/>
        <v>0</v>
      </c>
      <c r="Q97" s="291"/>
      <c r="R97" s="290">
        <f t="shared" si="46"/>
        <v>0</v>
      </c>
      <c r="S97" s="291"/>
      <c r="T97" s="290">
        <f t="shared" si="47"/>
        <v>0</v>
      </c>
      <c r="U97" s="291"/>
      <c r="V97" s="290">
        <f t="shared" si="48"/>
        <v>0</v>
      </c>
      <c r="W97" s="291"/>
      <c r="X97" s="290">
        <f t="shared" si="49"/>
        <v>0</v>
      </c>
      <c r="Y97" s="291"/>
      <c r="Z97" s="290">
        <f t="shared" si="50"/>
        <v>0</v>
      </c>
      <c r="AA97" s="291"/>
      <c r="AB97" s="290">
        <f t="shared" si="51"/>
        <v>0</v>
      </c>
      <c r="AC97" s="291"/>
      <c r="AD97" s="290">
        <f t="shared" si="52"/>
        <v>0</v>
      </c>
      <c r="AE97" s="292"/>
      <c r="AF97" s="317">
        <f t="shared" si="55"/>
        <v>0</v>
      </c>
      <c r="AG97" s="318">
        <f t="shared" si="55"/>
        <v>0</v>
      </c>
    </row>
    <row r="98" spans="1:33" s="274" customFormat="1" ht="21" customHeight="1" x14ac:dyDescent="0.2">
      <c r="A98" s="274" t="str">
        <f>IF(D98="","",MAX($A$93:$A97)+1)</f>
        <v/>
      </c>
      <c r="B98" s="946"/>
      <c r="C98" s="947"/>
      <c r="D98" s="356"/>
      <c r="E98" s="367" t="str">
        <f t="shared" si="53"/>
        <v/>
      </c>
      <c r="F98" s="287"/>
      <c r="G98" s="288" t="s">
        <v>2</v>
      </c>
      <c r="H98" s="287"/>
      <c r="I98" s="289" t="s">
        <v>4</v>
      </c>
      <c r="J98" s="358" t="str">
        <f t="shared" si="54"/>
        <v/>
      </c>
      <c r="K98" s="291"/>
      <c r="L98" s="290">
        <f t="shared" si="43"/>
        <v>0</v>
      </c>
      <c r="M98" s="291"/>
      <c r="N98" s="290">
        <f t="shared" si="44"/>
        <v>0</v>
      </c>
      <c r="O98" s="291"/>
      <c r="P98" s="290">
        <f t="shared" si="45"/>
        <v>0</v>
      </c>
      <c r="Q98" s="291"/>
      <c r="R98" s="290">
        <f t="shared" si="46"/>
        <v>0</v>
      </c>
      <c r="S98" s="291"/>
      <c r="T98" s="290">
        <f t="shared" si="47"/>
        <v>0</v>
      </c>
      <c r="U98" s="291"/>
      <c r="V98" s="290">
        <f t="shared" si="48"/>
        <v>0</v>
      </c>
      <c r="W98" s="291"/>
      <c r="X98" s="290">
        <f t="shared" si="49"/>
        <v>0</v>
      </c>
      <c r="Y98" s="291"/>
      <c r="Z98" s="290">
        <f t="shared" si="50"/>
        <v>0</v>
      </c>
      <c r="AA98" s="291"/>
      <c r="AB98" s="290">
        <f t="shared" si="51"/>
        <v>0</v>
      </c>
      <c r="AC98" s="291"/>
      <c r="AD98" s="290">
        <f t="shared" si="52"/>
        <v>0</v>
      </c>
      <c r="AE98" s="292"/>
      <c r="AF98" s="317">
        <f t="shared" si="55"/>
        <v>0</v>
      </c>
      <c r="AG98" s="318">
        <f t="shared" si="55"/>
        <v>0</v>
      </c>
    </row>
    <row r="99" spans="1:33" s="274" customFormat="1" ht="21" customHeight="1" x14ac:dyDescent="0.2">
      <c r="A99" s="274" t="str">
        <f>IF(D99="","",MAX($A$93:$A98)+1)</f>
        <v/>
      </c>
      <c r="B99" s="946"/>
      <c r="C99" s="947"/>
      <c r="D99" s="356"/>
      <c r="E99" s="367" t="str">
        <f t="shared" si="53"/>
        <v/>
      </c>
      <c r="F99" s="287"/>
      <c r="G99" s="288" t="s">
        <v>2</v>
      </c>
      <c r="H99" s="287"/>
      <c r="I99" s="289" t="s">
        <v>4</v>
      </c>
      <c r="J99" s="358" t="str">
        <f t="shared" si="54"/>
        <v/>
      </c>
      <c r="K99" s="291"/>
      <c r="L99" s="290">
        <f t="shared" si="43"/>
        <v>0</v>
      </c>
      <c r="M99" s="291"/>
      <c r="N99" s="290">
        <f t="shared" si="44"/>
        <v>0</v>
      </c>
      <c r="O99" s="291"/>
      <c r="P99" s="290">
        <f t="shared" si="45"/>
        <v>0</v>
      </c>
      <c r="Q99" s="291"/>
      <c r="R99" s="290">
        <f t="shared" si="46"/>
        <v>0</v>
      </c>
      <c r="S99" s="291"/>
      <c r="T99" s="290">
        <f t="shared" si="47"/>
        <v>0</v>
      </c>
      <c r="U99" s="291"/>
      <c r="V99" s="290">
        <f t="shared" si="48"/>
        <v>0</v>
      </c>
      <c r="W99" s="291"/>
      <c r="X99" s="290">
        <f t="shared" si="49"/>
        <v>0</v>
      </c>
      <c r="Y99" s="291"/>
      <c r="Z99" s="290">
        <f t="shared" si="50"/>
        <v>0</v>
      </c>
      <c r="AA99" s="291"/>
      <c r="AB99" s="290">
        <f t="shared" si="51"/>
        <v>0</v>
      </c>
      <c r="AC99" s="291"/>
      <c r="AD99" s="290">
        <f t="shared" si="52"/>
        <v>0</v>
      </c>
      <c r="AE99" s="292"/>
      <c r="AF99" s="317">
        <f t="shared" si="55"/>
        <v>0</v>
      </c>
      <c r="AG99" s="318">
        <f t="shared" si="55"/>
        <v>0</v>
      </c>
    </row>
    <row r="100" spans="1:33" s="274" customFormat="1" ht="21" customHeight="1" x14ac:dyDescent="0.2">
      <c r="A100" s="274" t="str">
        <f>IF(D100="","",MAX($A$93:$A99)+1)</f>
        <v/>
      </c>
      <c r="B100" s="946"/>
      <c r="C100" s="947"/>
      <c r="D100" s="356"/>
      <c r="E100" s="367" t="str">
        <f t="shared" si="53"/>
        <v/>
      </c>
      <c r="F100" s="287"/>
      <c r="G100" s="288" t="s">
        <v>2</v>
      </c>
      <c r="H100" s="287"/>
      <c r="I100" s="289" t="s">
        <v>4</v>
      </c>
      <c r="J100" s="358" t="str">
        <f t="shared" si="54"/>
        <v/>
      </c>
      <c r="K100" s="291"/>
      <c r="L100" s="290">
        <f t="shared" si="43"/>
        <v>0</v>
      </c>
      <c r="M100" s="291"/>
      <c r="N100" s="290">
        <f t="shared" si="44"/>
        <v>0</v>
      </c>
      <c r="O100" s="291"/>
      <c r="P100" s="290">
        <f t="shared" si="45"/>
        <v>0</v>
      </c>
      <c r="Q100" s="291"/>
      <c r="R100" s="290">
        <f t="shared" si="46"/>
        <v>0</v>
      </c>
      <c r="S100" s="291"/>
      <c r="T100" s="290">
        <f t="shared" si="47"/>
        <v>0</v>
      </c>
      <c r="U100" s="291"/>
      <c r="V100" s="290">
        <f t="shared" si="48"/>
        <v>0</v>
      </c>
      <c r="W100" s="291"/>
      <c r="X100" s="290">
        <f t="shared" si="49"/>
        <v>0</v>
      </c>
      <c r="Y100" s="291"/>
      <c r="Z100" s="290">
        <f t="shared" si="50"/>
        <v>0</v>
      </c>
      <c r="AA100" s="291"/>
      <c r="AB100" s="290">
        <f t="shared" si="51"/>
        <v>0</v>
      </c>
      <c r="AC100" s="291"/>
      <c r="AD100" s="290">
        <f t="shared" si="52"/>
        <v>0</v>
      </c>
      <c r="AE100" s="292"/>
      <c r="AF100" s="317">
        <f t="shared" si="55"/>
        <v>0</v>
      </c>
      <c r="AG100" s="318">
        <f t="shared" si="55"/>
        <v>0</v>
      </c>
    </row>
    <row r="101" spans="1:33" s="274" customFormat="1" ht="21" customHeight="1" x14ac:dyDescent="0.2">
      <c r="A101" s="274" t="str">
        <f>IF(D101="","",MAX($A$93:$A100)+1)</f>
        <v/>
      </c>
      <c r="B101" s="946"/>
      <c r="C101" s="947"/>
      <c r="D101" s="356"/>
      <c r="E101" s="367" t="str">
        <f t="shared" si="53"/>
        <v/>
      </c>
      <c r="F101" s="287"/>
      <c r="G101" s="288" t="s">
        <v>2</v>
      </c>
      <c r="H101" s="287"/>
      <c r="I101" s="289" t="s">
        <v>4</v>
      </c>
      <c r="J101" s="358" t="str">
        <f t="shared" si="54"/>
        <v/>
      </c>
      <c r="K101" s="291"/>
      <c r="L101" s="290">
        <f t="shared" si="43"/>
        <v>0</v>
      </c>
      <c r="M101" s="291"/>
      <c r="N101" s="290">
        <f t="shared" si="44"/>
        <v>0</v>
      </c>
      <c r="O101" s="291"/>
      <c r="P101" s="290">
        <f t="shared" si="45"/>
        <v>0</v>
      </c>
      <c r="Q101" s="291"/>
      <c r="R101" s="290">
        <f t="shared" si="46"/>
        <v>0</v>
      </c>
      <c r="S101" s="291"/>
      <c r="T101" s="290">
        <f t="shared" si="47"/>
        <v>0</v>
      </c>
      <c r="U101" s="291"/>
      <c r="V101" s="290">
        <f t="shared" si="48"/>
        <v>0</v>
      </c>
      <c r="W101" s="291"/>
      <c r="X101" s="290">
        <f t="shared" si="49"/>
        <v>0</v>
      </c>
      <c r="Y101" s="291"/>
      <c r="Z101" s="290">
        <f t="shared" si="50"/>
        <v>0</v>
      </c>
      <c r="AA101" s="291"/>
      <c r="AB101" s="290">
        <f t="shared" si="51"/>
        <v>0</v>
      </c>
      <c r="AC101" s="291"/>
      <c r="AD101" s="290">
        <f t="shared" si="52"/>
        <v>0</v>
      </c>
      <c r="AE101" s="292"/>
      <c r="AF101" s="317">
        <f t="shared" si="55"/>
        <v>0</v>
      </c>
      <c r="AG101" s="318">
        <f t="shared" si="55"/>
        <v>0</v>
      </c>
    </row>
    <row r="102" spans="1:33" s="274" customFormat="1" ht="21" customHeight="1" x14ac:dyDescent="0.2">
      <c r="A102" s="274" t="str">
        <f>IF(D102="","",MAX($A$93:$A101)+1)</f>
        <v/>
      </c>
      <c r="B102" s="946"/>
      <c r="C102" s="947"/>
      <c r="D102" s="356"/>
      <c r="E102" s="367" t="str">
        <f t="shared" si="53"/>
        <v/>
      </c>
      <c r="F102" s="287"/>
      <c r="G102" s="288" t="s">
        <v>2</v>
      </c>
      <c r="H102" s="287"/>
      <c r="I102" s="289" t="s">
        <v>4</v>
      </c>
      <c r="J102" s="358" t="str">
        <f t="shared" si="54"/>
        <v/>
      </c>
      <c r="K102" s="291"/>
      <c r="L102" s="290">
        <f t="shared" si="43"/>
        <v>0</v>
      </c>
      <c r="M102" s="291"/>
      <c r="N102" s="290">
        <f t="shared" si="44"/>
        <v>0</v>
      </c>
      <c r="O102" s="291"/>
      <c r="P102" s="290">
        <f t="shared" si="45"/>
        <v>0</v>
      </c>
      <c r="Q102" s="291"/>
      <c r="R102" s="290">
        <f t="shared" si="46"/>
        <v>0</v>
      </c>
      <c r="S102" s="291"/>
      <c r="T102" s="290">
        <f t="shared" si="47"/>
        <v>0</v>
      </c>
      <c r="U102" s="291"/>
      <c r="V102" s="290">
        <f t="shared" si="48"/>
        <v>0</v>
      </c>
      <c r="W102" s="291"/>
      <c r="X102" s="290">
        <f t="shared" si="49"/>
        <v>0</v>
      </c>
      <c r="Y102" s="291"/>
      <c r="Z102" s="290">
        <f t="shared" si="50"/>
        <v>0</v>
      </c>
      <c r="AA102" s="291"/>
      <c r="AB102" s="290">
        <f t="shared" si="51"/>
        <v>0</v>
      </c>
      <c r="AC102" s="291"/>
      <c r="AD102" s="290">
        <f t="shared" si="52"/>
        <v>0</v>
      </c>
      <c r="AE102" s="292"/>
      <c r="AF102" s="317">
        <f t="shared" si="55"/>
        <v>0</v>
      </c>
      <c r="AG102" s="318">
        <f t="shared" si="55"/>
        <v>0</v>
      </c>
    </row>
    <row r="103" spans="1:33" s="274" customFormat="1" ht="21" customHeight="1" x14ac:dyDescent="0.2">
      <c r="A103" s="274" t="str">
        <f>IF(D103="","",MAX($A$93:$A102)+1)</f>
        <v/>
      </c>
      <c r="B103" s="946"/>
      <c r="C103" s="947"/>
      <c r="D103" s="356"/>
      <c r="E103" s="367" t="str">
        <f t="shared" si="53"/>
        <v/>
      </c>
      <c r="F103" s="287"/>
      <c r="G103" s="288" t="s">
        <v>2</v>
      </c>
      <c r="H103" s="287"/>
      <c r="I103" s="289" t="s">
        <v>4</v>
      </c>
      <c r="J103" s="358" t="str">
        <f t="shared" si="54"/>
        <v/>
      </c>
      <c r="K103" s="291"/>
      <c r="L103" s="290">
        <f t="shared" si="43"/>
        <v>0</v>
      </c>
      <c r="M103" s="291"/>
      <c r="N103" s="290">
        <f t="shared" si="44"/>
        <v>0</v>
      </c>
      <c r="O103" s="291"/>
      <c r="P103" s="290">
        <f t="shared" si="45"/>
        <v>0</v>
      </c>
      <c r="Q103" s="291"/>
      <c r="R103" s="290">
        <f t="shared" si="46"/>
        <v>0</v>
      </c>
      <c r="S103" s="291"/>
      <c r="T103" s="290">
        <f t="shared" si="47"/>
        <v>0</v>
      </c>
      <c r="U103" s="291"/>
      <c r="V103" s="290">
        <f t="shared" si="48"/>
        <v>0</v>
      </c>
      <c r="W103" s="291"/>
      <c r="X103" s="290">
        <f t="shared" si="49"/>
        <v>0</v>
      </c>
      <c r="Y103" s="291"/>
      <c r="Z103" s="290">
        <f t="shared" si="50"/>
        <v>0</v>
      </c>
      <c r="AA103" s="291"/>
      <c r="AB103" s="290">
        <f t="shared" si="51"/>
        <v>0</v>
      </c>
      <c r="AC103" s="291"/>
      <c r="AD103" s="290">
        <f t="shared" si="52"/>
        <v>0</v>
      </c>
      <c r="AE103" s="292"/>
      <c r="AF103" s="317">
        <f t="shared" si="55"/>
        <v>0</v>
      </c>
      <c r="AG103" s="318">
        <f t="shared" si="55"/>
        <v>0</v>
      </c>
    </row>
    <row r="104" spans="1:33" s="274" customFormat="1" ht="21" customHeight="1" x14ac:dyDescent="0.2">
      <c r="A104" s="274" t="str">
        <f>IF(D104="","",MAX($A$93:$A103)+1)</f>
        <v/>
      </c>
      <c r="B104" s="946"/>
      <c r="C104" s="947"/>
      <c r="D104" s="356"/>
      <c r="E104" s="367" t="str">
        <f t="shared" si="53"/>
        <v/>
      </c>
      <c r="F104" s="287"/>
      <c r="G104" s="288" t="s">
        <v>2</v>
      </c>
      <c r="H104" s="287"/>
      <c r="I104" s="289" t="s">
        <v>4</v>
      </c>
      <c r="J104" s="358" t="str">
        <f t="shared" si="54"/>
        <v/>
      </c>
      <c r="K104" s="291"/>
      <c r="L104" s="290">
        <f t="shared" si="43"/>
        <v>0</v>
      </c>
      <c r="M104" s="291"/>
      <c r="N104" s="290">
        <f t="shared" si="44"/>
        <v>0</v>
      </c>
      <c r="O104" s="291"/>
      <c r="P104" s="290">
        <f t="shared" si="45"/>
        <v>0</v>
      </c>
      <c r="Q104" s="291"/>
      <c r="R104" s="290">
        <f t="shared" si="46"/>
        <v>0</v>
      </c>
      <c r="S104" s="291"/>
      <c r="T104" s="290">
        <f t="shared" si="47"/>
        <v>0</v>
      </c>
      <c r="U104" s="291"/>
      <c r="V104" s="290">
        <f t="shared" si="48"/>
        <v>0</v>
      </c>
      <c r="W104" s="291"/>
      <c r="X104" s="290">
        <f t="shared" si="49"/>
        <v>0</v>
      </c>
      <c r="Y104" s="291"/>
      <c r="Z104" s="290">
        <f t="shared" si="50"/>
        <v>0</v>
      </c>
      <c r="AA104" s="291"/>
      <c r="AB104" s="290">
        <f t="shared" si="51"/>
        <v>0</v>
      </c>
      <c r="AC104" s="291"/>
      <c r="AD104" s="290">
        <f t="shared" si="52"/>
        <v>0</v>
      </c>
      <c r="AE104" s="292"/>
      <c r="AF104" s="317">
        <f t="shared" si="55"/>
        <v>0</v>
      </c>
      <c r="AG104" s="318">
        <f t="shared" si="55"/>
        <v>0</v>
      </c>
    </row>
    <row r="105" spans="1:33" s="274" customFormat="1" ht="21" customHeight="1" x14ac:dyDescent="0.2">
      <c r="A105" s="274" t="str">
        <f>IF(D105="","",MAX($A$93:$A104)+1)</f>
        <v/>
      </c>
      <c r="B105" s="946"/>
      <c r="C105" s="947"/>
      <c r="D105" s="356"/>
      <c r="E105" s="367" t="str">
        <f t="shared" si="53"/>
        <v/>
      </c>
      <c r="F105" s="287"/>
      <c r="G105" s="288" t="s">
        <v>2</v>
      </c>
      <c r="H105" s="287"/>
      <c r="I105" s="289" t="s">
        <v>4</v>
      </c>
      <c r="J105" s="358" t="str">
        <f t="shared" si="54"/>
        <v/>
      </c>
      <c r="K105" s="291"/>
      <c r="L105" s="290">
        <f t="shared" si="43"/>
        <v>0</v>
      </c>
      <c r="M105" s="291"/>
      <c r="N105" s="290">
        <f t="shared" si="44"/>
        <v>0</v>
      </c>
      <c r="O105" s="291"/>
      <c r="P105" s="290">
        <f t="shared" si="45"/>
        <v>0</v>
      </c>
      <c r="Q105" s="291"/>
      <c r="R105" s="290">
        <f t="shared" si="46"/>
        <v>0</v>
      </c>
      <c r="S105" s="291"/>
      <c r="T105" s="290">
        <f t="shared" si="47"/>
        <v>0</v>
      </c>
      <c r="U105" s="291"/>
      <c r="V105" s="290">
        <f t="shared" si="48"/>
        <v>0</v>
      </c>
      <c r="W105" s="291"/>
      <c r="X105" s="290">
        <f t="shared" si="49"/>
        <v>0</v>
      </c>
      <c r="Y105" s="291"/>
      <c r="Z105" s="290">
        <f t="shared" si="50"/>
        <v>0</v>
      </c>
      <c r="AA105" s="291"/>
      <c r="AB105" s="290">
        <f t="shared" si="51"/>
        <v>0</v>
      </c>
      <c r="AC105" s="291"/>
      <c r="AD105" s="290">
        <f t="shared" si="52"/>
        <v>0</v>
      </c>
      <c r="AE105" s="292"/>
      <c r="AF105" s="317">
        <f t="shared" si="55"/>
        <v>0</v>
      </c>
      <c r="AG105" s="318">
        <f t="shared" si="55"/>
        <v>0</v>
      </c>
    </row>
    <row r="106" spans="1:33" s="274" customFormat="1" ht="21" customHeight="1" x14ac:dyDescent="0.2">
      <c r="A106" s="274" t="str">
        <f>IF(D106="","",MAX($A$93:$A105)+1)</f>
        <v/>
      </c>
      <c r="B106" s="946"/>
      <c r="C106" s="947"/>
      <c r="D106" s="356"/>
      <c r="E106" s="367" t="str">
        <f t="shared" si="53"/>
        <v/>
      </c>
      <c r="F106" s="287"/>
      <c r="G106" s="288" t="s">
        <v>2</v>
      </c>
      <c r="H106" s="287"/>
      <c r="I106" s="289" t="s">
        <v>4</v>
      </c>
      <c r="J106" s="358" t="str">
        <f>IF(AND(F106&lt;&gt;"",H106&lt;&gt;""),ROUNDDOWN(F106*H106/1000000,2),"")</f>
        <v/>
      </c>
      <c r="K106" s="291"/>
      <c r="L106" s="290">
        <f t="shared" si="43"/>
        <v>0</v>
      </c>
      <c r="M106" s="291"/>
      <c r="N106" s="290">
        <f t="shared" si="44"/>
        <v>0</v>
      </c>
      <c r="O106" s="291"/>
      <c r="P106" s="290">
        <f t="shared" si="45"/>
        <v>0</v>
      </c>
      <c r="Q106" s="291"/>
      <c r="R106" s="290">
        <f t="shared" si="46"/>
        <v>0</v>
      </c>
      <c r="S106" s="291"/>
      <c r="T106" s="290">
        <f t="shared" si="47"/>
        <v>0</v>
      </c>
      <c r="U106" s="291"/>
      <c r="V106" s="290">
        <f t="shared" si="48"/>
        <v>0</v>
      </c>
      <c r="W106" s="291"/>
      <c r="X106" s="290">
        <f t="shared" si="49"/>
        <v>0</v>
      </c>
      <c r="Y106" s="291"/>
      <c r="Z106" s="290">
        <f t="shared" si="50"/>
        <v>0</v>
      </c>
      <c r="AA106" s="291"/>
      <c r="AB106" s="290">
        <f t="shared" si="51"/>
        <v>0</v>
      </c>
      <c r="AC106" s="291"/>
      <c r="AD106" s="290">
        <f t="shared" si="52"/>
        <v>0</v>
      </c>
      <c r="AE106" s="292"/>
      <c r="AF106" s="317">
        <f t="shared" si="55"/>
        <v>0</v>
      </c>
      <c r="AG106" s="318">
        <f t="shared" si="55"/>
        <v>0</v>
      </c>
    </row>
    <row r="107" spans="1:33" s="274" customFormat="1" ht="21" customHeight="1" x14ac:dyDescent="0.2">
      <c r="A107" s="274" t="str">
        <f>IF(D107="","",MAX($A$93:$A106)+1)</f>
        <v/>
      </c>
      <c r="B107" s="946"/>
      <c r="C107" s="947"/>
      <c r="D107" s="356"/>
      <c r="E107" s="367" t="str">
        <f t="shared" si="53"/>
        <v/>
      </c>
      <c r="F107" s="287"/>
      <c r="G107" s="288" t="s">
        <v>2</v>
      </c>
      <c r="H107" s="287"/>
      <c r="I107" s="289" t="s">
        <v>4</v>
      </c>
      <c r="J107" s="358" t="str">
        <f>IF(AND(F107&lt;&gt;"",H107&lt;&gt;""),ROUNDDOWN(F107*H107/1000000,2),"")</f>
        <v/>
      </c>
      <c r="K107" s="291"/>
      <c r="L107" s="290">
        <f t="shared" si="43"/>
        <v>0</v>
      </c>
      <c r="M107" s="291"/>
      <c r="N107" s="290">
        <f t="shared" si="44"/>
        <v>0</v>
      </c>
      <c r="O107" s="291"/>
      <c r="P107" s="290">
        <f t="shared" si="45"/>
        <v>0</v>
      </c>
      <c r="Q107" s="291"/>
      <c r="R107" s="290">
        <f t="shared" si="46"/>
        <v>0</v>
      </c>
      <c r="S107" s="291"/>
      <c r="T107" s="290">
        <f t="shared" si="47"/>
        <v>0</v>
      </c>
      <c r="U107" s="291"/>
      <c r="V107" s="290">
        <f t="shared" si="48"/>
        <v>0</v>
      </c>
      <c r="W107" s="291"/>
      <c r="X107" s="290">
        <f t="shared" si="49"/>
        <v>0</v>
      </c>
      <c r="Y107" s="291"/>
      <c r="Z107" s="290">
        <f t="shared" si="50"/>
        <v>0</v>
      </c>
      <c r="AA107" s="291"/>
      <c r="AB107" s="290">
        <f t="shared" si="51"/>
        <v>0</v>
      </c>
      <c r="AC107" s="291"/>
      <c r="AD107" s="290">
        <f t="shared" si="52"/>
        <v>0</v>
      </c>
      <c r="AE107" s="292"/>
      <c r="AF107" s="317">
        <f t="shared" si="55"/>
        <v>0</v>
      </c>
      <c r="AG107" s="318">
        <f t="shared" si="55"/>
        <v>0</v>
      </c>
    </row>
    <row r="108" spans="1:33" s="274" customFormat="1" ht="21" customHeight="1" x14ac:dyDescent="0.2">
      <c r="A108" s="274" t="str">
        <f>IF(D108="","",MAX($A$93:$A107)+1)</f>
        <v/>
      </c>
      <c r="B108" s="946"/>
      <c r="C108" s="947"/>
      <c r="D108" s="356"/>
      <c r="E108" s="367" t="str">
        <f t="shared" si="53"/>
        <v/>
      </c>
      <c r="F108" s="287"/>
      <c r="G108" s="288" t="s">
        <v>2</v>
      </c>
      <c r="H108" s="287"/>
      <c r="I108" s="289" t="s">
        <v>4</v>
      </c>
      <c r="J108" s="358" t="str">
        <f t="shared" si="54"/>
        <v/>
      </c>
      <c r="K108" s="291"/>
      <c r="L108" s="290">
        <f t="shared" si="43"/>
        <v>0</v>
      </c>
      <c r="M108" s="291"/>
      <c r="N108" s="290">
        <f t="shared" si="44"/>
        <v>0</v>
      </c>
      <c r="O108" s="291"/>
      <c r="P108" s="290">
        <f t="shared" si="45"/>
        <v>0</v>
      </c>
      <c r="Q108" s="291"/>
      <c r="R108" s="290">
        <f t="shared" si="46"/>
        <v>0</v>
      </c>
      <c r="S108" s="291"/>
      <c r="T108" s="290">
        <f t="shared" si="47"/>
        <v>0</v>
      </c>
      <c r="U108" s="291"/>
      <c r="V108" s="290">
        <f t="shared" si="48"/>
        <v>0</v>
      </c>
      <c r="W108" s="291"/>
      <c r="X108" s="290">
        <f t="shared" si="49"/>
        <v>0</v>
      </c>
      <c r="Y108" s="291"/>
      <c r="Z108" s="290">
        <f t="shared" si="50"/>
        <v>0</v>
      </c>
      <c r="AA108" s="291"/>
      <c r="AB108" s="290">
        <f t="shared" si="51"/>
        <v>0</v>
      </c>
      <c r="AC108" s="291"/>
      <c r="AD108" s="290">
        <f t="shared" si="52"/>
        <v>0</v>
      </c>
      <c r="AE108" s="292"/>
      <c r="AF108" s="317">
        <f t="shared" si="55"/>
        <v>0</v>
      </c>
      <c r="AG108" s="318">
        <f t="shared" si="55"/>
        <v>0</v>
      </c>
    </row>
    <row r="109" spans="1:33" s="274" customFormat="1" ht="21" customHeight="1" x14ac:dyDescent="0.2">
      <c r="A109" s="274" t="str">
        <f>IF(D109="","",MAX($A$93:$A108)+1)</f>
        <v/>
      </c>
      <c r="B109" s="946"/>
      <c r="C109" s="947"/>
      <c r="D109" s="356"/>
      <c r="E109" s="367" t="str">
        <f t="shared" si="53"/>
        <v/>
      </c>
      <c r="F109" s="287"/>
      <c r="G109" s="288" t="s">
        <v>2</v>
      </c>
      <c r="H109" s="287"/>
      <c r="I109" s="289" t="s">
        <v>4</v>
      </c>
      <c r="J109" s="358" t="str">
        <f t="shared" si="54"/>
        <v/>
      </c>
      <c r="K109" s="291"/>
      <c r="L109" s="290">
        <f t="shared" si="43"/>
        <v>0</v>
      </c>
      <c r="M109" s="291"/>
      <c r="N109" s="290">
        <f t="shared" si="44"/>
        <v>0</v>
      </c>
      <c r="O109" s="291"/>
      <c r="P109" s="290">
        <f t="shared" si="45"/>
        <v>0</v>
      </c>
      <c r="Q109" s="291"/>
      <c r="R109" s="290">
        <f t="shared" si="46"/>
        <v>0</v>
      </c>
      <c r="S109" s="291"/>
      <c r="T109" s="290">
        <f t="shared" si="47"/>
        <v>0</v>
      </c>
      <c r="U109" s="291"/>
      <c r="V109" s="290">
        <f t="shared" si="48"/>
        <v>0</v>
      </c>
      <c r="W109" s="291"/>
      <c r="X109" s="290">
        <f t="shared" si="49"/>
        <v>0</v>
      </c>
      <c r="Y109" s="291"/>
      <c r="Z109" s="290">
        <f t="shared" si="50"/>
        <v>0</v>
      </c>
      <c r="AA109" s="291"/>
      <c r="AB109" s="290">
        <f t="shared" si="51"/>
        <v>0</v>
      </c>
      <c r="AC109" s="291"/>
      <c r="AD109" s="290">
        <f t="shared" si="52"/>
        <v>0</v>
      </c>
      <c r="AE109" s="292"/>
      <c r="AF109" s="317">
        <f t="shared" si="55"/>
        <v>0</v>
      </c>
      <c r="AG109" s="318">
        <f t="shared" si="55"/>
        <v>0</v>
      </c>
    </row>
    <row r="110" spans="1:33" s="274" customFormat="1" ht="21" customHeight="1" x14ac:dyDescent="0.2">
      <c r="A110" s="274" t="str">
        <f>IF(D110="","",MAX($A$93:$A109)+1)</f>
        <v/>
      </c>
      <c r="B110" s="946"/>
      <c r="C110" s="947"/>
      <c r="D110" s="356"/>
      <c r="E110" s="367" t="str">
        <f t="shared" si="53"/>
        <v/>
      </c>
      <c r="F110" s="287"/>
      <c r="G110" s="288" t="s">
        <v>2</v>
      </c>
      <c r="H110" s="287"/>
      <c r="I110" s="289" t="s">
        <v>4</v>
      </c>
      <c r="J110" s="358" t="str">
        <f t="shared" si="54"/>
        <v/>
      </c>
      <c r="K110" s="291"/>
      <c r="L110" s="290">
        <f t="shared" si="43"/>
        <v>0</v>
      </c>
      <c r="M110" s="291"/>
      <c r="N110" s="290">
        <f t="shared" si="44"/>
        <v>0</v>
      </c>
      <c r="O110" s="291"/>
      <c r="P110" s="290">
        <f t="shared" si="45"/>
        <v>0</v>
      </c>
      <c r="Q110" s="291"/>
      <c r="R110" s="290">
        <f t="shared" si="46"/>
        <v>0</v>
      </c>
      <c r="S110" s="291"/>
      <c r="T110" s="290">
        <f t="shared" si="47"/>
        <v>0</v>
      </c>
      <c r="U110" s="291"/>
      <c r="V110" s="290">
        <f t="shared" si="48"/>
        <v>0</v>
      </c>
      <c r="W110" s="291"/>
      <c r="X110" s="290">
        <f t="shared" si="49"/>
        <v>0</v>
      </c>
      <c r="Y110" s="291"/>
      <c r="Z110" s="290">
        <f t="shared" si="50"/>
        <v>0</v>
      </c>
      <c r="AA110" s="291"/>
      <c r="AB110" s="290">
        <f t="shared" si="51"/>
        <v>0</v>
      </c>
      <c r="AC110" s="291"/>
      <c r="AD110" s="290">
        <f t="shared" si="52"/>
        <v>0</v>
      </c>
      <c r="AE110" s="292"/>
      <c r="AF110" s="317">
        <f t="shared" si="55"/>
        <v>0</v>
      </c>
      <c r="AG110" s="318">
        <f t="shared" si="55"/>
        <v>0</v>
      </c>
    </row>
    <row r="111" spans="1:33" s="274" customFormat="1" ht="21" customHeight="1" x14ac:dyDescent="0.2">
      <c r="A111" s="274" t="str">
        <f>IF(D111="","",MAX($A$93:$A110)+1)</f>
        <v/>
      </c>
      <c r="B111" s="946"/>
      <c r="C111" s="947"/>
      <c r="D111" s="356"/>
      <c r="E111" s="367" t="str">
        <f t="shared" si="53"/>
        <v/>
      </c>
      <c r="F111" s="287"/>
      <c r="G111" s="288" t="s">
        <v>2</v>
      </c>
      <c r="H111" s="287"/>
      <c r="I111" s="289" t="s">
        <v>4</v>
      </c>
      <c r="J111" s="358" t="str">
        <f t="shared" si="54"/>
        <v/>
      </c>
      <c r="K111" s="291"/>
      <c r="L111" s="290">
        <f t="shared" si="43"/>
        <v>0</v>
      </c>
      <c r="M111" s="291"/>
      <c r="N111" s="290">
        <f t="shared" si="44"/>
        <v>0</v>
      </c>
      <c r="O111" s="291"/>
      <c r="P111" s="290">
        <f t="shared" si="45"/>
        <v>0</v>
      </c>
      <c r="Q111" s="291"/>
      <c r="R111" s="290">
        <f t="shared" si="46"/>
        <v>0</v>
      </c>
      <c r="S111" s="291"/>
      <c r="T111" s="290">
        <f t="shared" si="47"/>
        <v>0</v>
      </c>
      <c r="U111" s="291"/>
      <c r="V111" s="290">
        <f t="shared" si="48"/>
        <v>0</v>
      </c>
      <c r="W111" s="291"/>
      <c r="X111" s="290">
        <f t="shared" si="49"/>
        <v>0</v>
      </c>
      <c r="Y111" s="291"/>
      <c r="Z111" s="290">
        <f t="shared" si="50"/>
        <v>0</v>
      </c>
      <c r="AA111" s="291"/>
      <c r="AB111" s="290">
        <f t="shared" si="51"/>
        <v>0</v>
      </c>
      <c r="AC111" s="291"/>
      <c r="AD111" s="290">
        <f t="shared" si="52"/>
        <v>0</v>
      </c>
      <c r="AE111" s="292"/>
      <c r="AF111" s="317">
        <f t="shared" si="55"/>
        <v>0</v>
      </c>
      <c r="AG111" s="318">
        <f t="shared" si="55"/>
        <v>0</v>
      </c>
    </row>
    <row r="112" spans="1:33" s="274" customFormat="1" ht="21" customHeight="1" x14ac:dyDescent="0.2">
      <c r="A112" s="274" t="str">
        <f>IF(D112="","",MAX($A$93:$A111)+1)</f>
        <v/>
      </c>
      <c r="B112" s="946"/>
      <c r="C112" s="947"/>
      <c r="D112" s="356"/>
      <c r="E112" s="367" t="str">
        <f t="shared" si="53"/>
        <v/>
      </c>
      <c r="F112" s="287"/>
      <c r="G112" s="288" t="s">
        <v>2</v>
      </c>
      <c r="H112" s="287"/>
      <c r="I112" s="289" t="s">
        <v>4</v>
      </c>
      <c r="J112" s="358" t="str">
        <f t="shared" si="54"/>
        <v/>
      </c>
      <c r="K112" s="291"/>
      <c r="L112" s="290">
        <f t="shared" si="43"/>
        <v>0</v>
      </c>
      <c r="M112" s="291"/>
      <c r="N112" s="290">
        <f t="shared" si="44"/>
        <v>0</v>
      </c>
      <c r="O112" s="291"/>
      <c r="P112" s="290">
        <f t="shared" si="45"/>
        <v>0</v>
      </c>
      <c r="Q112" s="291"/>
      <c r="R112" s="290">
        <f t="shared" si="46"/>
        <v>0</v>
      </c>
      <c r="S112" s="291"/>
      <c r="T112" s="290">
        <f t="shared" si="47"/>
        <v>0</v>
      </c>
      <c r="U112" s="291"/>
      <c r="V112" s="290">
        <f t="shared" si="48"/>
        <v>0</v>
      </c>
      <c r="W112" s="291"/>
      <c r="X112" s="290">
        <f t="shared" si="49"/>
        <v>0</v>
      </c>
      <c r="Y112" s="291"/>
      <c r="Z112" s="290">
        <f t="shared" si="50"/>
        <v>0</v>
      </c>
      <c r="AA112" s="291"/>
      <c r="AB112" s="290">
        <f t="shared" si="51"/>
        <v>0</v>
      </c>
      <c r="AC112" s="291"/>
      <c r="AD112" s="290">
        <f t="shared" si="52"/>
        <v>0</v>
      </c>
      <c r="AE112" s="292"/>
      <c r="AF112" s="317">
        <f t="shared" si="55"/>
        <v>0</v>
      </c>
      <c r="AG112" s="318">
        <f t="shared" si="55"/>
        <v>0</v>
      </c>
    </row>
    <row r="113" spans="1:33" s="274" customFormat="1" ht="21" customHeight="1" thickBot="1" x14ac:dyDescent="0.25">
      <c r="A113" s="274" t="str">
        <f>IF(D113="","",MAX($A$93:$A112)+1)</f>
        <v/>
      </c>
      <c r="B113" s="955"/>
      <c r="C113" s="956"/>
      <c r="D113" s="359"/>
      <c r="E113" s="368" t="str">
        <f t="shared" si="53"/>
        <v/>
      </c>
      <c r="F113" s="297"/>
      <c r="G113" s="298" t="s">
        <v>2</v>
      </c>
      <c r="H113" s="297"/>
      <c r="I113" s="299" t="s">
        <v>4</v>
      </c>
      <c r="J113" s="361" t="str">
        <f t="shared" si="54"/>
        <v/>
      </c>
      <c r="K113" s="301"/>
      <c r="L113" s="300">
        <f t="shared" si="43"/>
        <v>0</v>
      </c>
      <c r="M113" s="301"/>
      <c r="N113" s="300">
        <f t="shared" si="44"/>
        <v>0</v>
      </c>
      <c r="O113" s="301"/>
      <c r="P113" s="300">
        <f t="shared" si="45"/>
        <v>0</v>
      </c>
      <c r="Q113" s="301"/>
      <c r="R113" s="300">
        <f t="shared" si="46"/>
        <v>0</v>
      </c>
      <c r="S113" s="301"/>
      <c r="T113" s="300">
        <f t="shared" si="47"/>
        <v>0</v>
      </c>
      <c r="U113" s="301"/>
      <c r="V113" s="300">
        <f t="shared" si="48"/>
        <v>0</v>
      </c>
      <c r="W113" s="301"/>
      <c r="X113" s="300">
        <f t="shared" si="49"/>
        <v>0</v>
      </c>
      <c r="Y113" s="301"/>
      <c r="Z113" s="300">
        <f t="shared" si="50"/>
        <v>0</v>
      </c>
      <c r="AA113" s="301"/>
      <c r="AB113" s="300">
        <f t="shared" si="51"/>
        <v>0</v>
      </c>
      <c r="AC113" s="301"/>
      <c r="AD113" s="300">
        <f t="shared" si="52"/>
        <v>0</v>
      </c>
      <c r="AE113" s="292"/>
      <c r="AF113" s="362">
        <f t="shared" si="55"/>
        <v>0</v>
      </c>
      <c r="AG113" s="303">
        <f t="shared" si="55"/>
        <v>0</v>
      </c>
    </row>
    <row r="114" spans="1:33" s="249" customFormat="1" ht="21" customHeight="1" thickTop="1" x14ac:dyDescent="0.2">
      <c r="B114" s="938" t="s">
        <v>6</v>
      </c>
      <c r="C114" s="938"/>
      <c r="D114" s="938"/>
      <c r="E114" s="938"/>
      <c r="F114" s="938"/>
      <c r="G114" s="938"/>
      <c r="H114" s="938"/>
      <c r="I114" s="938"/>
      <c r="J114" s="938"/>
      <c r="K114" s="304">
        <f t="shared" ref="K114:AD114" si="56">SUM(K94:K113)</f>
        <v>0</v>
      </c>
      <c r="L114" s="305">
        <f t="shared" si="56"/>
        <v>0</v>
      </c>
      <c r="M114" s="304">
        <f t="shared" si="56"/>
        <v>0</v>
      </c>
      <c r="N114" s="305">
        <f t="shared" si="56"/>
        <v>0</v>
      </c>
      <c r="O114" s="304">
        <f t="shared" si="56"/>
        <v>0</v>
      </c>
      <c r="P114" s="305">
        <f t="shared" si="56"/>
        <v>0</v>
      </c>
      <c r="Q114" s="304">
        <f t="shared" si="56"/>
        <v>0</v>
      </c>
      <c r="R114" s="305">
        <f t="shared" si="56"/>
        <v>0</v>
      </c>
      <c r="S114" s="304">
        <f t="shared" si="56"/>
        <v>0</v>
      </c>
      <c r="T114" s="305">
        <f t="shared" si="56"/>
        <v>0</v>
      </c>
      <c r="U114" s="304">
        <f t="shared" si="56"/>
        <v>0</v>
      </c>
      <c r="V114" s="305">
        <f t="shared" si="56"/>
        <v>0</v>
      </c>
      <c r="W114" s="304">
        <f t="shared" si="56"/>
        <v>0</v>
      </c>
      <c r="X114" s="305">
        <f t="shared" si="56"/>
        <v>0</v>
      </c>
      <c r="Y114" s="304">
        <f t="shared" si="56"/>
        <v>0</v>
      </c>
      <c r="Z114" s="305">
        <f t="shared" si="56"/>
        <v>0</v>
      </c>
      <c r="AA114" s="304">
        <f t="shared" si="56"/>
        <v>0</v>
      </c>
      <c r="AB114" s="305">
        <f t="shared" si="56"/>
        <v>0</v>
      </c>
      <c r="AC114" s="304">
        <f t="shared" si="56"/>
        <v>0</v>
      </c>
      <c r="AD114" s="305">
        <f t="shared" si="56"/>
        <v>0</v>
      </c>
      <c r="AE114" s="282"/>
      <c r="AF114" s="304">
        <f>SUM(AF94:AF113)</f>
        <v>0</v>
      </c>
      <c r="AG114" s="306">
        <f>SUM(AG94:AG113)</f>
        <v>0</v>
      </c>
    </row>
    <row r="115" spans="1:33" s="249" customFormat="1" ht="19.5" customHeight="1" x14ac:dyDescent="0.2">
      <c r="B115" s="332" t="s">
        <v>74</v>
      </c>
      <c r="C115" s="261"/>
      <c r="D115" s="261"/>
      <c r="E115" s="261"/>
      <c r="F115" s="333"/>
      <c r="G115" s="333"/>
      <c r="H115" s="333"/>
      <c r="I115" s="334"/>
      <c r="J115" s="334"/>
      <c r="K115" s="335"/>
      <c r="L115" s="335"/>
      <c r="M115" s="335"/>
      <c r="N115" s="335"/>
      <c r="O115" s="335"/>
      <c r="P115" s="335"/>
      <c r="Q115" s="335"/>
      <c r="R115" s="335"/>
      <c r="S115" s="335"/>
      <c r="T115" s="335"/>
      <c r="U115" s="335"/>
      <c r="V115" s="335"/>
      <c r="W115" s="335"/>
      <c r="X115" s="335"/>
      <c r="Y115" s="335"/>
      <c r="Z115" s="335"/>
      <c r="AA115" s="335"/>
      <c r="AB115" s="335"/>
      <c r="AC115" s="335"/>
      <c r="AD115" s="335"/>
      <c r="AE115" s="335"/>
      <c r="AF115" s="335"/>
      <c r="AG115" s="335"/>
    </row>
    <row r="116" spans="1:33" s="249" customFormat="1" ht="22.5" customHeight="1" thickBot="1" x14ac:dyDescent="0.25">
      <c r="B116" s="957" t="s">
        <v>38</v>
      </c>
      <c r="C116" s="957"/>
      <c r="D116" s="957"/>
      <c r="E116" s="957"/>
      <c r="F116" s="957"/>
      <c r="G116" s="957"/>
      <c r="H116" s="957"/>
      <c r="I116" s="957"/>
      <c r="J116" s="369" t="s">
        <v>39</v>
      </c>
      <c r="K116" s="370" t="s">
        <v>43</v>
      </c>
      <c r="L116" s="371" t="s">
        <v>75</v>
      </c>
      <c r="M116" s="370" t="s">
        <v>43</v>
      </c>
      <c r="N116" s="371" t="s">
        <v>75</v>
      </c>
      <c r="O116" s="370" t="s">
        <v>43</v>
      </c>
      <c r="P116" s="371" t="s">
        <v>75</v>
      </c>
      <c r="Q116" s="370" t="s">
        <v>43</v>
      </c>
      <c r="R116" s="371" t="s">
        <v>75</v>
      </c>
      <c r="S116" s="370" t="s">
        <v>43</v>
      </c>
      <c r="T116" s="371" t="s">
        <v>75</v>
      </c>
      <c r="U116" s="370" t="s">
        <v>43</v>
      </c>
      <c r="V116" s="371" t="s">
        <v>75</v>
      </c>
      <c r="W116" s="370" t="s">
        <v>43</v>
      </c>
      <c r="X116" s="371" t="s">
        <v>75</v>
      </c>
      <c r="Y116" s="370" t="s">
        <v>43</v>
      </c>
      <c r="Z116" s="371" t="s">
        <v>75</v>
      </c>
      <c r="AA116" s="370" t="s">
        <v>43</v>
      </c>
      <c r="AB116" s="371" t="s">
        <v>75</v>
      </c>
      <c r="AC116" s="370" t="s">
        <v>43</v>
      </c>
      <c r="AD116" s="371" t="s">
        <v>75</v>
      </c>
      <c r="AE116" s="335"/>
      <c r="AF116" s="958" t="s">
        <v>50</v>
      </c>
      <c r="AG116" s="958"/>
    </row>
    <row r="117" spans="1:33" s="249" customFormat="1" ht="20.25" customHeight="1" thickTop="1" x14ac:dyDescent="0.2">
      <c r="B117" s="959" t="s">
        <v>94</v>
      </c>
      <c r="C117" s="959"/>
      <c r="D117" s="959"/>
      <c r="E117" s="959"/>
      <c r="F117" s="959"/>
      <c r="G117" s="959"/>
      <c r="H117" s="959"/>
      <c r="I117" s="959"/>
      <c r="J117" s="372">
        <v>30000</v>
      </c>
      <c r="K117" s="346">
        <f>IF(L89="","",SUMIF($E$79:$E$88,$B$117,L79:L88))</f>
        <v>0</v>
      </c>
      <c r="L117" s="347">
        <f>IF(K117="","",$J$117*K117)</f>
        <v>0</v>
      </c>
      <c r="M117" s="346">
        <f>IF(N89="","",SUMIF($E$79:$E$88,$B$117,N79:N88))</f>
        <v>0</v>
      </c>
      <c r="N117" s="347">
        <f>IF(M117="","",$J$117*M117)</f>
        <v>0</v>
      </c>
      <c r="O117" s="346">
        <f>IF(P89="","",SUMIF($E$79:$E$88,$B$117,P79:P88))</f>
        <v>0</v>
      </c>
      <c r="P117" s="347">
        <f>IF(O117="","",$J$117*O117)</f>
        <v>0</v>
      </c>
      <c r="Q117" s="346">
        <f>IF(R89="","",SUMIF($E$79:$E$88,$B$117,R79:R88))</f>
        <v>0</v>
      </c>
      <c r="R117" s="347">
        <f>IF(Q117="","",$J$117*Q117)</f>
        <v>0</v>
      </c>
      <c r="S117" s="346">
        <f>IF(T89="","",SUMIF($E$79:$E$88,$B$117,T79:T88))</f>
        <v>0</v>
      </c>
      <c r="T117" s="347">
        <f>IF(S117="","",$J$117*S117)</f>
        <v>0</v>
      </c>
      <c r="U117" s="346">
        <f>IF(V89="","",SUMIF($E$79:$E$88,$B$117,V79:V88))</f>
        <v>0</v>
      </c>
      <c r="V117" s="347">
        <f>IF(U117="","",$J$117*U117)</f>
        <v>0</v>
      </c>
      <c r="W117" s="346">
        <f>IF(X89="","",SUMIF($E$79:$E$88,$B$117,X79:X88))</f>
        <v>0</v>
      </c>
      <c r="X117" s="347">
        <f>IF(W117="","",$J$117*W117)</f>
        <v>0</v>
      </c>
      <c r="Y117" s="346">
        <f>IF(Z89="","",SUMIF($E$79:$E$88,$B$117,Z79:Z88))</f>
        <v>0</v>
      </c>
      <c r="Z117" s="347">
        <f>IF(Y117="","",$J$117*Y117)</f>
        <v>0</v>
      </c>
      <c r="AA117" s="346">
        <f>IF(AB89="","",SUMIF($E$79:$E$88,$B$117,AB79:AB88))</f>
        <v>0</v>
      </c>
      <c r="AB117" s="347">
        <f>IF(AA117="","",$J$117*AA117)</f>
        <v>0</v>
      </c>
      <c r="AC117" s="346">
        <f>IF(AD89="","",SUMIF($E$79:$E$88,$B$117,AD79:AD88))</f>
        <v>0</v>
      </c>
      <c r="AD117" s="347">
        <f>IF(AC117="","",$J$117*AC117)</f>
        <v>0</v>
      </c>
      <c r="AE117" s="335"/>
      <c r="AF117" s="348" t="s">
        <v>94</v>
      </c>
      <c r="AG117" s="349">
        <f>SUM(K117*$K$8,M117*$M$8,O117*$O$8,Q117*$Q$8,S117*$S$8,U117*$U$8,W117*$W$8,Y117*$Y$8,AA117*$AA$8,AC117*$AC$8)</f>
        <v>0</v>
      </c>
    </row>
    <row r="118" spans="1:33" s="249" customFormat="1" ht="20.25" customHeight="1" x14ac:dyDescent="0.2">
      <c r="B118" s="959" t="s">
        <v>89</v>
      </c>
      <c r="C118" s="959"/>
      <c r="D118" s="959"/>
      <c r="E118" s="959"/>
      <c r="F118" s="959"/>
      <c r="G118" s="959"/>
      <c r="H118" s="959"/>
      <c r="I118" s="959"/>
      <c r="J118" s="372">
        <v>50000</v>
      </c>
      <c r="K118" s="346">
        <f>IF(L114="","",SUMIF($E$94:$E$113,$B$118,L94:L113))</f>
        <v>0</v>
      </c>
      <c r="L118" s="347">
        <f>IF(K118="","",$J$118*K118)</f>
        <v>0</v>
      </c>
      <c r="M118" s="346">
        <f>IF(N114="","",SUMIF($E$94:$E$113,$B$118,N94:N113))</f>
        <v>0</v>
      </c>
      <c r="N118" s="347">
        <f>IF(M118="","",$J$118*M118)</f>
        <v>0</v>
      </c>
      <c r="O118" s="346">
        <f>IF(P114="","",SUMIF($E$94:$E$113,$B$118,P94:P113))</f>
        <v>0</v>
      </c>
      <c r="P118" s="347">
        <f>IF(O118="","",$J$118*O118)</f>
        <v>0</v>
      </c>
      <c r="Q118" s="346">
        <f>IF(R114="","",SUMIF($E$94:$E$113,$B$118,R94:R113))</f>
        <v>0</v>
      </c>
      <c r="R118" s="347">
        <f>IF(Q118="","",$J$118*Q118)</f>
        <v>0</v>
      </c>
      <c r="S118" s="346">
        <f>IF(T114="","",SUMIF($E$94:$E$113,$B$118,T94:T113))</f>
        <v>0</v>
      </c>
      <c r="T118" s="347">
        <f>IF(S118="","",$J$118*S118)</f>
        <v>0</v>
      </c>
      <c r="U118" s="346">
        <f>IF(V114="","",SUMIF($E$94:$E$113,$B$118,V94:V113))</f>
        <v>0</v>
      </c>
      <c r="V118" s="347">
        <f>IF(U118="","",$J$118*U118)</f>
        <v>0</v>
      </c>
      <c r="W118" s="346">
        <f>IF(X114="","",SUMIF($E$94:$E$113,$B$118,X94:X113))</f>
        <v>0</v>
      </c>
      <c r="X118" s="347">
        <f>IF(W118="","",$J$118*W118)</f>
        <v>0</v>
      </c>
      <c r="Y118" s="346">
        <f>IF(Z114="","",SUMIF($E$94:$E$113,$B$118,Z94:Z113))</f>
        <v>0</v>
      </c>
      <c r="Z118" s="347">
        <f>IF(Y118="","",$J$118*Y118)</f>
        <v>0</v>
      </c>
      <c r="AA118" s="346">
        <f>IF(AB114="","",SUMIF($E$94:$E$113,$B$118,AB94:AB113))</f>
        <v>0</v>
      </c>
      <c r="AB118" s="347">
        <f>IF(AA118="","",$J$118*AA118)</f>
        <v>0</v>
      </c>
      <c r="AC118" s="346">
        <f>IF(AD114="","",SUMIF($E$94:$E$113,$B$118,AD94:AD113))</f>
        <v>0</v>
      </c>
      <c r="AD118" s="347">
        <f>IF(AC118="","",$J$118*AC118)</f>
        <v>0</v>
      </c>
      <c r="AE118" s="335"/>
      <c r="AF118" s="348" t="s">
        <v>89</v>
      </c>
      <c r="AG118" s="349">
        <f>SUM(K118*$K$8,M118*$M$8,O118*$O$8,Q118*$Q$8,S118*$S$8,U118*$U$8,W118*$W$8,Y118*$Y$8,AA118*$AA$8,AC118*$AC$8)</f>
        <v>0</v>
      </c>
    </row>
  </sheetData>
  <mergeCells count="179">
    <mergeCell ref="B116:I116"/>
    <mergeCell ref="AF116:AG116"/>
    <mergeCell ref="B117:I117"/>
    <mergeCell ref="B118:I118"/>
    <mergeCell ref="B109:C109"/>
    <mergeCell ref="B110:C110"/>
    <mergeCell ref="B111:C111"/>
    <mergeCell ref="B112:C112"/>
    <mergeCell ref="B113:C113"/>
    <mergeCell ref="B114:J114"/>
    <mergeCell ref="B103:C103"/>
    <mergeCell ref="B104:C104"/>
    <mergeCell ref="B105:C105"/>
    <mergeCell ref="B106:C106"/>
    <mergeCell ref="B107:C107"/>
    <mergeCell ref="B108:C108"/>
    <mergeCell ref="B97:C97"/>
    <mergeCell ref="B98:C98"/>
    <mergeCell ref="B99:C99"/>
    <mergeCell ref="B100:C100"/>
    <mergeCell ref="B101:C101"/>
    <mergeCell ref="B102:C102"/>
    <mergeCell ref="B92:J92"/>
    <mergeCell ref="B93:C93"/>
    <mergeCell ref="F93:I93"/>
    <mergeCell ref="B94:C94"/>
    <mergeCell ref="B95:C95"/>
    <mergeCell ref="B96:C96"/>
    <mergeCell ref="B85:C85"/>
    <mergeCell ref="B86:C86"/>
    <mergeCell ref="B87:C87"/>
    <mergeCell ref="B88:C88"/>
    <mergeCell ref="B89:J89"/>
    <mergeCell ref="B91:C91"/>
    <mergeCell ref="D91:J91"/>
    <mergeCell ref="B79:C79"/>
    <mergeCell ref="B80:C80"/>
    <mergeCell ref="B81:C81"/>
    <mergeCell ref="B82:C82"/>
    <mergeCell ref="B83:C83"/>
    <mergeCell ref="B84:C84"/>
    <mergeCell ref="B73:I73"/>
    <mergeCell ref="B76:C76"/>
    <mergeCell ref="D76:J76"/>
    <mergeCell ref="B77:J77"/>
    <mergeCell ref="B78:C78"/>
    <mergeCell ref="F78:I78"/>
    <mergeCell ref="B47:J47"/>
    <mergeCell ref="F48:I48"/>
    <mergeCell ref="B69:J69"/>
    <mergeCell ref="B71:I71"/>
    <mergeCell ref="AF71:AG71"/>
    <mergeCell ref="B72:I72"/>
    <mergeCell ref="B41:C41"/>
    <mergeCell ref="B42:C42"/>
    <mergeCell ref="B43:C43"/>
    <mergeCell ref="B44:J44"/>
    <mergeCell ref="B46:C46"/>
    <mergeCell ref="D46:J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8:C18"/>
    <mergeCell ref="F18:I18"/>
    <mergeCell ref="B19:C19"/>
    <mergeCell ref="B20:C20"/>
    <mergeCell ref="B21:C21"/>
    <mergeCell ref="B22:C22"/>
    <mergeCell ref="AA14:AB14"/>
    <mergeCell ref="AC14:AD14"/>
    <mergeCell ref="AF14:AG14"/>
    <mergeCell ref="B16:C16"/>
    <mergeCell ref="D16:J16"/>
    <mergeCell ref="B17:J17"/>
    <mergeCell ref="AF13:AG13"/>
    <mergeCell ref="B14:J14"/>
    <mergeCell ref="K14:L14"/>
    <mergeCell ref="M14:N14"/>
    <mergeCell ref="O14:P14"/>
    <mergeCell ref="Q14:R14"/>
    <mergeCell ref="S14:T14"/>
    <mergeCell ref="U14:V14"/>
    <mergeCell ref="W14:X14"/>
    <mergeCell ref="Y14:Z14"/>
    <mergeCell ref="S13:T13"/>
    <mergeCell ref="U13:V13"/>
    <mergeCell ref="W13:X13"/>
    <mergeCell ref="Y13:Z13"/>
    <mergeCell ref="AA13:AB13"/>
    <mergeCell ref="AC13:AD13"/>
    <mergeCell ref="U12:V12"/>
    <mergeCell ref="W12:X12"/>
    <mergeCell ref="Y12:Z12"/>
    <mergeCell ref="AA12:AB12"/>
    <mergeCell ref="AC12:AD12"/>
    <mergeCell ref="B13:J13"/>
    <mergeCell ref="K13:L13"/>
    <mergeCell ref="M13:N13"/>
    <mergeCell ref="O13:P13"/>
    <mergeCell ref="Q13:R13"/>
    <mergeCell ref="B12:J12"/>
    <mergeCell ref="K12:L12"/>
    <mergeCell ref="M12:N12"/>
    <mergeCell ref="O12:P12"/>
    <mergeCell ref="Q12:R12"/>
    <mergeCell ref="S12:T12"/>
    <mergeCell ref="AA8:AB8"/>
    <mergeCell ref="AC8:AD8"/>
    <mergeCell ref="B11:J11"/>
    <mergeCell ref="K11:L11"/>
    <mergeCell ref="M11:N11"/>
    <mergeCell ref="O11:P11"/>
    <mergeCell ref="Q11:R11"/>
    <mergeCell ref="B10:J10"/>
    <mergeCell ref="K10:L10"/>
    <mergeCell ref="M10:N10"/>
    <mergeCell ref="O10:P10"/>
    <mergeCell ref="Q10:R10"/>
    <mergeCell ref="S11:T11"/>
    <mergeCell ref="U11:V11"/>
    <mergeCell ref="W11:X11"/>
    <mergeCell ref="Y11:Z11"/>
    <mergeCell ref="AA11:AB11"/>
    <mergeCell ref="AC11:AD11"/>
    <mergeCell ref="U10:V10"/>
    <mergeCell ref="W10:X10"/>
    <mergeCell ref="Y10:Z10"/>
    <mergeCell ref="AA10:AB10"/>
    <mergeCell ref="AC10:AD10"/>
    <mergeCell ref="S10:T10"/>
    <mergeCell ref="B9:J9"/>
    <mergeCell ref="K9:L9"/>
    <mergeCell ref="M9:N9"/>
    <mergeCell ref="O9:P9"/>
    <mergeCell ref="Q9:R9"/>
    <mergeCell ref="W7:X7"/>
    <mergeCell ref="Y7:Z7"/>
    <mergeCell ref="AA7:AB7"/>
    <mergeCell ref="AC7:AD7"/>
    <mergeCell ref="B8:J8"/>
    <mergeCell ref="K8:L8"/>
    <mergeCell ref="M8:N8"/>
    <mergeCell ref="O8:P8"/>
    <mergeCell ref="Q8:R8"/>
    <mergeCell ref="S8:T8"/>
    <mergeCell ref="S9:T9"/>
    <mergeCell ref="U9:V9"/>
    <mergeCell ref="W9:X9"/>
    <mergeCell ref="Y9:Z9"/>
    <mergeCell ref="AA9:AB9"/>
    <mergeCell ref="AC9:AD9"/>
    <mergeCell ref="U8:V8"/>
    <mergeCell ref="W8:X8"/>
    <mergeCell ref="Y8:Z8"/>
    <mergeCell ref="AE1:AF1"/>
    <mergeCell ref="AE2:AF2"/>
    <mergeCell ref="B3:AG3"/>
    <mergeCell ref="B7:J7"/>
    <mergeCell ref="K7:L7"/>
    <mergeCell ref="M7:N7"/>
    <mergeCell ref="O7:P7"/>
    <mergeCell ref="Q7:R7"/>
    <mergeCell ref="S7:T7"/>
    <mergeCell ref="U7:V7"/>
  </mergeCells>
  <phoneticPr fontId="58"/>
  <conditionalFormatting sqref="B19:AD43 AF19:AG43">
    <cfRule type="expression" dxfId="9" priority="4" stopIfTrue="1">
      <formula>MOD(ROW()-21,2)=0</formula>
    </cfRule>
  </conditionalFormatting>
  <conditionalFormatting sqref="B49:AD68 AF49:AG68">
    <cfRule type="expression" dxfId="8" priority="13" stopIfTrue="1">
      <formula>MOD(ROW()-71,2)=0</formula>
    </cfRule>
  </conditionalFormatting>
  <conditionalFormatting sqref="B79:AD88 AF79:AG88">
    <cfRule type="expression" dxfId="7" priority="12" stopIfTrue="1">
      <formula>MOD(ROW()-111,2)=0</formula>
    </cfRule>
  </conditionalFormatting>
  <conditionalFormatting sqref="B94:AD113 AF94:AG113">
    <cfRule type="expression" dxfId="6" priority="6" stopIfTrue="1">
      <formula>MOD(ROW()-158,2)=0</formula>
    </cfRule>
  </conditionalFormatting>
  <conditionalFormatting sqref="D19:D43">
    <cfRule type="expression" dxfId="5" priority="3" stopIfTrue="1">
      <formula>AND($E19&lt;&gt;"",$E19&lt;&gt;"G1",$E19&lt;&gt;"G2")</formula>
    </cfRule>
  </conditionalFormatting>
  <conditionalFormatting sqref="D49:D68">
    <cfRule type="expression" dxfId="4" priority="10" stopIfTrue="1">
      <formula>AND($E49&lt;&gt;"",$E49&lt;&gt;"G1",$E49&lt;&gt;"G2")</formula>
    </cfRule>
  </conditionalFormatting>
  <conditionalFormatting sqref="D79:D88">
    <cfRule type="expression" dxfId="3" priority="9" stopIfTrue="1">
      <formula>AND($E79&lt;&gt;"",$E79&lt;&gt;"W5")</formula>
    </cfRule>
  </conditionalFormatting>
  <conditionalFormatting sqref="D94:D113">
    <cfRule type="expression" dxfId="2" priority="5" stopIfTrue="1">
      <formula>AND($E94&lt;&gt;"",$E94&lt;&gt;"W6")</formula>
    </cfRule>
  </conditionalFormatting>
  <conditionalFormatting sqref="K7:L7">
    <cfRule type="expression" dxfId="1" priority="2" stopIfTrue="1">
      <formula>$K$7=""</formula>
    </cfRule>
  </conditionalFormatting>
  <conditionalFormatting sqref="K8:L8">
    <cfRule type="expression" dxfId="0" priority="1" stopIfTrue="1">
      <formula>$K$8=""</formula>
    </cfRule>
  </conditionalFormatting>
  <dataValidations count="8">
    <dataValidation allowBlank="1" showInputMessage="1" showErrorMessage="1" errorTitle="入力エラー" error="小数点は第二位まで、三位以下切り捨てで入力して下さい。" sqref="K7:AD7" xr:uid="{095F2A38-FB16-4EB0-B7A4-166DDC86DD69}"/>
    <dataValidation imeMode="disabled" allowBlank="1" showInputMessage="1" showErrorMessage="1" sqref="AF14:AG14" xr:uid="{E35DCAFD-B958-485F-BEF1-E951DDBCFD25}"/>
    <dataValidation type="textLength" imeMode="disabled" operator="equal" allowBlank="1" showInputMessage="1" showErrorMessage="1" errorTitle="文字数エラー" error="2桁の英数字で入力してください。" sqref="E94:E113 E49:E68 E79:E88 E19:E43" xr:uid="{147379EF-92AE-48CE-B6A3-03F011564152}">
      <formula1>2</formula1>
    </dataValidation>
    <dataValidation type="textLength" imeMode="disabled" operator="equal" allowBlank="1" showInputMessage="1" showErrorMessage="1" errorTitle="文字数エラー" error="財団掲載型番の8文字で登録してください。" sqref="D49:D68 D19:D43" xr:uid="{332A6E9F-CF2C-4B24-925F-7BBA551617C7}">
      <formula1>8</formula1>
    </dataValidation>
    <dataValidation type="textLength" imeMode="disabled" operator="equal" allowBlank="1" showInputMessage="1" showErrorMessage="1" errorTitle="文字数エラー" error="財団掲載型番の9文字で登録してください。" sqref="D94:D113 D79:D88" xr:uid="{AFC32335-4BFA-4DC8-AE19-8824EC341730}">
      <formula1>9</formula1>
    </dataValidation>
    <dataValidation type="custom" imeMode="disabled" allowBlank="1" showInputMessage="1" showErrorMessage="1" errorTitle="入力エラー" error="小数点は第二位まで、三位以下切り捨てで入力して下さい。" sqref="Z49:Z68 J49:J68 L49:L68 N49:N68 P49:P68 R49:R68 T49:T68 V49:V68 X49:X68 AG49:AG68 AB49:AB68 AD49:AD68 J94:J113 L94:L113 N94:N113 P94:P113 R94:R113 T94:T113 V94:V113 X94:X113 AG94:AG113 AB94:AB113 AD94:AD113 Z94:Z113 Z79:Z88 J79:J88 AD79:AD88 AB79:AB88 AG79:AG88 X79:X88 V79:V88 T79:T88 R79:R88 P79:P88 N79:N88 L79:L88 AD19:AD43 AB19:AB43 Z19:Z43 AG19:AG43 X19:X43 V19:V43 T19:T43 R19:R43 P19:P43 N19:N43 L19:L43 J19:J43" xr:uid="{723F28B2-C66F-4293-A842-A52B78D75511}">
      <formula1>J19-ROUNDDOWN(J19,2)=0</formula1>
    </dataValidation>
    <dataValidation type="custom" imeMode="disabled" allowBlank="1" showInputMessage="1" showErrorMessage="1" errorTitle="入力エラー" error="小数点以下第一位を切り捨てで入力して下さい。" sqref="AF49:AF68 H49:H68 F49:F68 M49:M68 O49:O68 Q49:Q68 S49:S68 U49:U68 W49:W68 Y49:Y68 K49:K68 AA49:AA68 AC49:AC68 H94:H113 F94:F113 M94:M113 O94:O113 Q94:Q113 S94:S113 U94:U113 W94:W113 Y94:Y113 K94:K113 AA94:AA113 AC94:AC113 AF94:AF113 AF79:AF88 AC79:AC88 AA79:AA88 K79:K88 Y79:Y88 W79:W88 U79:U88 S79:S88 Q79:Q88 O79:O88 M79:M88 F79:F88 H79:H88 AC19:AC43 AA19:AA43 K19:K43 Y19:Y43 W19:W43 U19:U43 S19:S43 Q19:Q43 O19:O43 M19:M43 F19:F43 H19:H43 AF19:AF43" xr:uid="{4EACE925-CD12-418D-AEFF-32018A19960C}">
      <formula1>F19-ROUNDDOWN(F19,0)=0</formula1>
    </dataValidation>
    <dataValidation imeMode="disabled" allowBlank="1" showInputMessage="1" showErrorMessage="1" errorTitle="入力エラー" error="小数点は第二位まで、三位以下切り捨てで入力して下さい。" sqref="Z69:Z70 L69:L70 N69:N70 P69:P70 R69:R70 T69:T70 V69:V70 X69:X70 AB69:AB70 AD69:AD70 AD44:AD48 AB44:AB48 L44:L48 N44:N48 P44:P48 R44:R48 T44:T48 V44:V48 X44:X48 Z44:Z48 Z119:Z65522 X119:X65522 V119:V65522 T119:T65522 R119:R65522 P119:P65522 N119:N65522 L119:L65522 AB119:AB65522 AD119:AD65522 K8:AD8 Z89:Z93 L89:L93 N89:N93 P89:P93 R89:R93 T89:T93 V89:V93 X89:X93 AB89:AB93 AD89:AD93 AD74:AD78 AD114:AD115 AB74:AB78 AB114:AB115 X74:X78 X114:X115 V74:V78 V114:V115 T74:T78 T114:T115 R74:R78 R114:R115 P74:P78 P114:P115 N74:N78 N114:N115 L74:L78 L114:L115 Z74:Z78 Z114:Z115 P1:P4 L1:L4 N1:N6 AB3:AB6 X1:X6 V1:V6 T1:T6 R1:R6 AD3:AD6 Z9:Z18 M5 P6 L6 X9:X18 V9:V18 T9:T18 R9:R18 P9:P18 N9:N18 AB9:AB18 AD9:AD18 L9:L18 Z3:Z6" xr:uid="{3C1AE0CB-BFF2-4ADD-9BAE-DCBBC33DBEC6}"/>
  </dataValidations>
  <printOptions horizontalCentered="1"/>
  <pageMargins left="0" right="0" top="0.19685039370078741" bottom="0" header="7.874015748031496E-2" footer="0"/>
  <pageSetup paperSize="8" scale="49" fitToHeight="0" orientation="portrait" r:id="rId1"/>
  <headerFooter>
    <oddHeader>&amp;LVERSION 1.0</oddHeader>
    <oddFooter>&amp;R&amp;P/&amp;N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A61E8-3CE7-4A7E-BE68-8DD3CB738161}">
  <sheetPr codeName="Sheet6">
    <tabColor theme="1"/>
  </sheetPr>
  <dimension ref="A1"/>
  <sheetViews>
    <sheetView workbookViewId="0">
      <selection sqref="A1:XFD1048576"/>
    </sheetView>
  </sheetViews>
  <sheetFormatPr defaultColWidth="9" defaultRowHeight="13" x14ac:dyDescent="0.2"/>
  <cols>
    <col min="1" max="16384" width="9" style="238"/>
  </cols>
  <sheetData/>
  <phoneticPr fontId="5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串刺用【先頭】</vt:lpstr>
      <vt:lpstr>居間だけ（集全）</vt:lpstr>
      <vt:lpstr>様式第1｜交付申請書</vt:lpstr>
      <vt:lpstr>定型様式1｜総括表</vt:lpstr>
      <vt:lpstr>定型様式2｜明細書</vt:lpstr>
      <vt:lpstr>定型様式2｜明細書【LED照明】</vt:lpstr>
      <vt:lpstr>定型様式2｜明細書 _ひな形</vt:lpstr>
      <vt:lpstr>串刺用【末尾】</vt:lpstr>
      <vt:lpstr>'定型様式1｜総括表'!Print_Area</vt:lpstr>
      <vt:lpstr>'定型様式2｜明細書'!Print_Area</vt:lpstr>
      <vt:lpstr>'定型様式2｜明細書 _ひな形'!Print_Area</vt:lpstr>
      <vt:lpstr>'定型様式2｜明細書【LED照明】'!Print_Area</vt:lpstr>
      <vt:lpstr>'様式第1｜交付申請書'!Print_Area</vt:lpstr>
      <vt:lpstr>'定型様式2｜明細書'!Print_Titles</vt:lpstr>
      <vt:lpstr>'定型様式2｜明細書 _ひな形'!Print_Titles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HNPC2128</cp:lastModifiedBy>
  <cp:lastPrinted>2022-05-25T09:04:59Z</cp:lastPrinted>
  <dcterms:created xsi:type="dcterms:W3CDTF">2020-04-14T05:36:12Z</dcterms:created>
  <dcterms:modified xsi:type="dcterms:W3CDTF">2023-08-22T04:34:44Z</dcterms:modified>
</cp:coreProperties>
</file>